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sav-my.sharepoint.com/personal/guylaine_feuiltault_psav_com/Documents/Documents/INFO GÉNÉRALES/Formulaires- templates/Exposants/formulaires assignées pour un show/"/>
    </mc:Choice>
  </mc:AlternateContent>
  <xr:revisionPtr revIDLastSave="62" documentId="8_{7A32278B-FC62-412A-9E0D-770515BEE27D}" xr6:coauthVersionLast="47" xr6:coauthVersionMax="47" xr10:uidLastSave="{166DEAFF-627E-4733-BF06-B45007F11ADF}"/>
  <bookViews>
    <workbookView xWindow="-22080" yWindow="84" windowWidth="21600" windowHeight="14772" firstSheet="1" activeTab="1" xr2:uid="{00000000-000D-0000-FFFF-FFFF00000000}"/>
  </bookViews>
  <sheets>
    <sheet name="INSTRUCTIONS FOR USE" sheetId="2" r:id="rId1"/>
    <sheet name="EXHIBITOR ORDER FORM" sheetId="1" r:id="rId2"/>
  </sheets>
  <definedNames>
    <definedName name="_xlnm._FilterDatabase" localSheetId="1" hidden="1">'EXHIBITOR ORDER FORM'!$A$120:$A$129</definedName>
    <definedName name="PAIEMENT">'EXHIBITOR ORDER FORM'!$G$55</definedName>
    <definedName name="_xlnm.Print_Area" localSheetId="1">'EXHIBITOR ORDER FORM'!$A$1:$L$133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0" i="1" l="1"/>
  <c r="M45" i="1"/>
  <c r="M44" i="1"/>
  <c r="M42" i="1"/>
  <c r="M39" i="1"/>
  <c r="M38" i="1"/>
  <c r="M37" i="1"/>
  <c r="M28" i="1"/>
  <c r="M25" i="1"/>
  <c r="M23" i="1"/>
  <c r="M22" i="1"/>
  <c r="M20" i="1"/>
  <c r="M19" i="1"/>
  <c r="M18" i="1"/>
  <c r="M17" i="1"/>
  <c r="M16" i="1"/>
  <c r="M15" i="1"/>
  <c r="L45" i="1"/>
  <c r="L44" i="1"/>
  <c r="L42" i="1"/>
  <c r="L41" i="1"/>
  <c r="L39" i="1"/>
  <c r="L38" i="1"/>
  <c r="L37" i="1"/>
  <c r="L35" i="1"/>
  <c r="L34" i="1"/>
  <c r="L28" i="1"/>
  <c r="L26" i="1"/>
  <c r="L25" i="1"/>
  <c r="L23" i="1"/>
  <c r="L22" i="1"/>
  <c r="L20" i="1"/>
  <c r="L19" i="1"/>
  <c r="L18" i="1"/>
  <c r="L17" i="1"/>
  <c r="L16" i="1"/>
  <c r="L15" i="1"/>
  <c r="L47" i="1" l="1"/>
  <c r="L48" i="1"/>
  <c r="L67" i="1" l="1"/>
  <c r="K63" i="1" l="1"/>
  <c r="K65" i="1"/>
  <c r="L53" i="1" l="1"/>
  <c r="L57" i="1"/>
  <c r="L59" i="1" l="1"/>
  <c r="L55" i="1"/>
  <c r="L61" i="1" l="1"/>
  <c r="L65" i="1" s="1"/>
  <c r="L63" i="1" l="1"/>
  <c r="L69" i="1" s="1"/>
</calcChain>
</file>

<file path=xl/sharedStrings.xml><?xml version="1.0" encoding="utf-8"?>
<sst xmlns="http://schemas.openxmlformats.org/spreadsheetml/2006/main" count="197" uniqueCount="165">
  <si>
    <t>TOTAL</t>
  </si>
  <si>
    <t>TOTAL:</t>
  </si>
  <si>
    <t>New Brunswick</t>
  </si>
  <si>
    <t>Nova Scotia</t>
  </si>
  <si>
    <t>Ontario</t>
  </si>
  <si>
    <t>Manitoba</t>
  </si>
  <si>
    <t>Saskatchewan</t>
  </si>
  <si>
    <t>Alberta</t>
  </si>
  <si>
    <t>British Columbia</t>
  </si>
  <si>
    <t>Newfoundland</t>
  </si>
  <si>
    <t>PROVINCE</t>
  </si>
  <si>
    <t>PST</t>
  </si>
  <si>
    <t>GST or HST</t>
  </si>
  <si>
    <t>PEI</t>
  </si>
  <si>
    <t>DAYS</t>
  </si>
  <si>
    <t>INSTRUCTIONS FOR USE</t>
  </si>
  <si>
    <t>All cells except those required for our input and customer input are protected.</t>
  </si>
  <si>
    <t>Cells that require our input before sending form to customer:</t>
  </si>
  <si>
    <t>D1</t>
  </si>
  <si>
    <t>F1</t>
  </si>
  <si>
    <t>I2</t>
  </si>
  <si>
    <t>Enter the show name.</t>
  </si>
  <si>
    <t>I3</t>
  </si>
  <si>
    <t>Enter the show location.</t>
  </si>
  <si>
    <t>Enter the AE's telephone number.</t>
  </si>
  <si>
    <t>Enter the AE's fax number.</t>
  </si>
  <si>
    <t>Enter the AE's e-mail address.</t>
  </si>
  <si>
    <t>Enter the AE's name.</t>
  </si>
  <si>
    <t>When you click on the cell, an arrow appears. Click on the arrow &amp; a list of provinces appears. Select province where show is being held.</t>
  </si>
  <si>
    <t>When you click on the cell, an arrow appears. Click on the arrow &amp; a list of rental days appears. Select number of show days.</t>
  </si>
  <si>
    <t>This form is designed with a number of customer-friendly features:</t>
  </si>
  <si>
    <t xml:space="preserve">Show Managers can post in as an Excel document on their web-site, so it is available to their Exhibitors on-line. </t>
  </si>
  <si>
    <r>
      <t xml:space="preserve">The form is self-calculating. This means that, once an Exhibitor has filled it out, they see a total of </t>
    </r>
    <r>
      <rPr>
        <b/>
        <sz val="10"/>
        <rFont val="Arial"/>
        <family val="2"/>
      </rPr>
      <t>all</t>
    </r>
    <r>
      <rPr>
        <sz val="10"/>
        <rFont val="Arial"/>
        <family val="2"/>
      </rPr>
      <t xml:space="preserve"> charges, including labour &amp; taxes.</t>
    </r>
  </si>
  <si>
    <t xml:space="preserve">Exhibitors may then fill out the form on-line, save it as a regular Excel file, and e-mail it back to us, all in one easy step. </t>
  </si>
  <si>
    <t>We will still make printed PDF versions available to Show Managers, if required.</t>
  </si>
  <si>
    <t>C1</t>
  </si>
  <si>
    <t>Enter your local Delivery &amp; Pickup rate here. If you do not complete this cell, the default is set at $100.</t>
  </si>
  <si>
    <r>
      <t xml:space="preserve">Once these entries have been made, </t>
    </r>
    <r>
      <rPr>
        <b/>
        <i/>
        <sz val="10"/>
        <rFont val="Arial"/>
        <family val="2"/>
      </rPr>
      <t>delete the 'Instructions for Use' tab</t>
    </r>
    <r>
      <rPr>
        <sz val="10"/>
        <rFont val="Arial"/>
        <family val="2"/>
      </rPr>
      <t>. Then save the worksheet as 'Exhibitor form for Customer XYZ - Month Year'</t>
    </r>
  </si>
  <si>
    <t>D75</t>
  </si>
  <si>
    <t>D76</t>
  </si>
  <si>
    <t>J75</t>
  </si>
  <si>
    <t>J76</t>
  </si>
  <si>
    <t xml:space="preserve"> </t>
  </si>
  <si>
    <t>regular delivery</t>
  </si>
  <si>
    <t>2 tech 1 hr in, 2 tech 1/2 out + 50% each additional</t>
  </si>
  <si>
    <t>1 tech x 1 hr in, 1 tech x 1 hr out + 50% each additional</t>
  </si>
  <si>
    <t xml:space="preserve">1 tech 1/2 hr in, 1 tech 1/2 out </t>
  </si>
  <si>
    <t>regular dellivery</t>
  </si>
  <si>
    <t>1 tech 1/4 hr in, 1 tech 1/4 hr out + 100% each addiitional</t>
  </si>
  <si>
    <t>Labour Math</t>
  </si>
  <si>
    <t>4 tech 1/2 hr in, 4 tech 1/2 out + 100% each additional</t>
  </si>
  <si>
    <t>INTERNET</t>
  </si>
  <si>
    <t>RUE:</t>
  </si>
  <si>
    <t>VILLE:</t>
  </si>
  <si>
    <t>PROV / ÉTAT:</t>
  </si>
  <si>
    <t>COURRIEL:</t>
  </si>
  <si>
    <t>No de TÉLÉPHONE:</t>
  </si>
  <si>
    <t>COMMANDÉ PAR:</t>
  </si>
  <si>
    <t>No de BON DE COMMANDE:</t>
  </si>
  <si>
    <t>QUANTITÉ</t>
  </si>
  <si>
    <t>ÉQUIPEMENT DISPONIBLE</t>
  </si>
  <si>
    <t>NOM DE L'EXPOSITION:</t>
  </si>
  <si>
    <t>EMPLACEMENT:</t>
  </si>
  <si>
    <t>No de KIOSQUE:</t>
  </si>
  <si>
    <t>DATE DE L'INSTALLATION:</t>
  </si>
  <si>
    <t>DÉBUT DE L'EXPOSITION:</t>
  </si>
  <si>
    <t>FIN DE L'EXPOSITION:</t>
  </si>
  <si>
    <t>CONTACT SUR LE SITE:</t>
  </si>
  <si>
    <t>HÔTEL DU CONTACT:</t>
  </si>
  <si>
    <t>HEURE:</t>
  </si>
  <si>
    <t>Québec</t>
  </si>
  <si>
    <t># TVQ:</t>
  </si>
  <si>
    <t>CODE POSTAL:</t>
  </si>
  <si>
    <t>40" MONITEUR ÉCRAN PLAT ACL</t>
  </si>
  <si>
    <t>43" MONITEUR ÉCRAN PLAT DEL 4K UHD</t>
  </si>
  <si>
    <t>70" MONITEUR ÉCRAN PLAT ACL</t>
  </si>
  <si>
    <t>40" MONITEUR ÉCRAN PLAT ACL TACTILE</t>
  </si>
  <si>
    <t>55" MONITEUR ÉCRAN PLAT ACL TACTILE</t>
  </si>
  <si>
    <t>SUPPORT DE PLANCHER POUR MONITEUR ÉCRAN PLAT  (LOUÉ AVEC MONITEUR SEUL.)</t>
  </si>
  <si>
    <t>TABLETTE POUR SUPPORT DE PLANCHER</t>
  </si>
  <si>
    <t>PROJECTEUR PANASONIC ACL 4000 LUMENS</t>
  </si>
  <si>
    <t>IMPRIMANTE LASER - N&amp;B, 15 PPM</t>
  </si>
  <si>
    <t>(CARTOUCHE SUPP. EN SUS)</t>
  </si>
  <si>
    <t>TABLE DE PROJECTION AVEC JUPE</t>
  </si>
  <si>
    <t>ÉCRAN TRÉPIED 6 PIEDS</t>
  </si>
  <si>
    <t>MICROPHONE SANS FIL</t>
  </si>
  <si>
    <t>(À MAIN, LAVALIER OU DE TÊTE)</t>
  </si>
  <si>
    <t>AUTRES</t>
  </si>
  <si>
    <t>VEUILLEZ COMMUNIQUER AVEC NOUS SI CE QUE VOUS CHERCHEZ N'EST PAS SUR LA LISTE !</t>
  </si>
  <si>
    <t>ÉQUIPEMENT AUDIO</t>
  </si>
  <si>
    <t>ACCESSOIRES VIDÉO</t>
  </si>
  <si>
    <t>ACCESSOIRES INFORMATIQUES</t>
  </si>
  <si>
    <t>FILAIRE</t>
  </si>
  <si>
    <t xml:space="preserve">SANS FIL </t>
  </si>
  <si>
    <t>Veuillez vous renseigner auprès de l'établissement partenaire</t>
  </si>
  <si>
    <t>(Tous nos ordinateurs sont fournis avec Ethernet 10/100, Windows et les logiciels bureautiques Office)</t>
  </si>
  <si>
    <t xml:space="preserve">ORDINATEURS </t>
  </si>
  <si>
    <t>IMPRIMANTE LASER - couleur</t>
  </si>
  <si>
    <t>LIVRAISON &amp; CUEILLETTE:</t>
  </si>
  <si>
    <t>CABLES &amp; CONSOMMABLES:</t>
  </si>
  <si>
    <t>SOUS-TOTAL:</t>
  </si>
  <si>
    <t xml:space="preserve">TAXE DE VENTE PROVINCIALE: </t>
  </si>
  <si>
    <t xml:space="preserve">TPS or TVH: </t>
  </si>
  <si>
    <t>dollars canadiens</t>
  </si>
  <si>
    <t>Pour plus d'information, veuillez contacter :</t>
  </si>
  <si>
    <t>adresse courriel:</t>
  </si>
  <si>
    <t>INSTRUCTIONS D'UTILISATION</t>
  </si>
  <si>
    <t>Rien de plus simple ! Vous n'avez qu'à compléter le formulaire en ligne, le sauvegarder sur votre bureau et le 
transmettre par courriel à l'adresse indiquée ci-haut.</t>
  </si>
  <si>
    <t>TERMES &amp; CONDITIONS</t>
  </si>
  <si>
    <t>Veuillez joindre le paiement intégral à votre commande.</t>
  </si>
  <si>
    <t xml:space="preserve">INSTRUCTIONS POUR TRANSMETTRE VOTRE NUMÉRO DE CARTE DE CRÉDIT </t>
  </si>
  <si>
    <t>*  Pour votre sécurité, veuillez compléter toutes les informations concernant votre carte de crédit à l'exception du numéro de la carte.</t>
  </si>
  <si>
    <t xml:space="preserve">*  Envoyez le formulaire dûment rempli par courriel et divisez le numéro de carte de crédit en deux transmissions distinctes pour éviter qu'un </t>
  </si>
  <si>
    <t xml:space="preserve">   courriel ne contienne le numéro de carte de crédit en entier.  </t>
  </si>
  <si>
    <t>*  Une autre option consiste à communiquer avec nous afin de transmettre le numéro de carte de crédit par téléphone, ou d’utiliser la</t>
  </si>
  <si>
    <t xml:space="preserve">   transmission par télécopie si cet outil est à votre disposition.</t>
  </si>
  <si>
    <t>Les bons de commande reçus moins de 7 jours avant la date d'installation pourraient être sujets à des frais additionnels.</t>
  </si>
  <si>
    <t>Un avis écrit d'annulation doit parvenir à notre bureau 5 jours ouvrables avant la date d'installation, à défaut de quoi des frais d'une journée de location seront exigés.</t>
  </si>
  <si>
    <t>Votre représentant autorisé doit être présent à votre kiosque à la date et à l'heure convenues pour prendre livraison de l'équipement.</t>
  </si>
  <si>
    <t>Veuillez noter que l'équipement ne pourra être laissé à votre kiosque qu'en présence de votre représentant autorisé.</t>
  </si>
  <si>
    <t>Ne laissez jamais l'équipement sans surveillance dans votre kiosque lorsque l'événement prend fin.</t>
  </si>
  <si>
    <t>L'assurance couvrant la valeur de remplacement à neuf de l'équipement en location est sous la responsabiltié du client.</t>
  </si>
  <si>
    <t>Le client accepte d'êre assujetti aux lois s'appliquant aux licences et aux droits d'auteur relativement aux logiciels inclus dans les équipements en location.</t>
  </si>
  <si>
    <t>L'équipement demeure sous votre responsabilité jusqu'à ce qu'un représentant de ENCORE vienne le ramasser.</t>
  </si>
  <si>
    <t>ENCORE décline toute responsabilité à l'égard des problèmes de performance de l'équipement causés par les logiciels appartenant au client.</t>
  </si>
  <si>
    <t>49" MONITEUR ÉCRAN PLAT DEL 4K UHD</t>
  </si>
  <si>
    <t>SONT CACHÉES ÉGALEMENT</t>
  </si>
  <si>
    <t xml:space="preserve">SYSTÈME DE SON 2 POUR KIOSQUE </t>
  </si>
  <si>
    <t xml:space="preserve">MAIN D'ŒUVRE - INST/DÉM.: </t>
  </si>
  <si>
    <t>(2 haut-parleurs, mélangeur/ampli, micro sans fil)</t>
  </si>
  <si>
    <t>55" MONITEUR ÉCRAN PLAT DEL 4K HD</t>
  </si>
  <si>
    <t>COMMUTATEUR ETHERNET 10/100 8 PORTS</t>
  </si>
  <si>
    <t>COMPAGNIE:</t>
  </si>
  <si>
    <t>** Projecteur LCD plus brillant disponible sur demande</t>
  </si>
  <si>
    <r>
      <t xml:space="preserve">** </t>
    </r>
    <r>
      <rPr>
        <sz val="10"/>
        <rFont val="Arial"/>
        <family val="2"/>
      </rPr>
      <t>Les écrans plats de 40 à 70 pouces DOIVENT être installés sur un support ou accrochés au kiosque du client</t>
    </r>
  </si>
  <si>
    <t>FORMULAIRE DE BON COMMANDE                                                                      ÉQUIPEMENT AUDIOVISUEL ET INFORMATIQUE</t>
  </si>
  <si>
    <t xml:space="preserve">ORDINATEUR PORTABLE ratio 16:9 </t>
  </si>
  <si>
    <t>ÉQUIPEMENT TOTAL:</t>
  </si>
  <si>
    <t>HAUT-PARLEUR POUR ORDINATEUR (PAIRE)</t>
  </si>
  <si>
    <r>
      <rPr>
        <sz val="9"/>
        <color theme="1"/>
        <rFont val="Arial Narrow"/>
        <family val="2"/>
      </rPr>
      <t xml:space="preserve">EXEMPTION DE LA TAXE VENTE PROV. </t>
    </r>
    <r>
      <rPr>
        <sz val="10"/>
        <rFont val="Arial Narrow"/>
        <family val="2"/>
      </rPr>
      <t xml:space="preserve">: </t>
    </r>
  </si>
  <si>
    <t>AFFICHAGE ÉCRANS PLAT &amp; PROJECTEURS --- RACCORDEMENT HDMI</t>
  </si>
  <si>
    <t>1 tech 1/2 hr in, 1 tech 1/2 hr out + 50% each addional</t>
  </si>
  <si>
    <t>258,00  + 129,00 each additional</t>
  </si>
  <si>
    <t>344,00 + 344,00 each additional</t>
  </si>
  <si>
    <t>43,00</t>
  </si>
  <si>
    <t>21,50</t>
  </si>
  <si>
    <t>172,00 + 86,00 each additional</t>
  </si>
  <si>
    <t>86,00</t>
  </si>
  <si>
    <t>172,00 each + 86,00 each additional</t>
  </si>
  <si>
    <t>86,00 each + 43,00 each additional</t>
  </si>
  <si>
    <t xml:space="preserve">60" MONITEUR ÉCRAN PLAT ACL </t>
  </si>
  <si>
    <t>514-631-1821</t>
  </si>
  <si>
    <t>TAUX ÉVÉNEMENT</t>
  </si>
  <si>
    <t>Gabriel Larose</t>
  </si>
  <si>
    <t>gabriel.larose@encoreglobal.com</t>
  </si>
  <si>
    <t>ext. 316</t>
  </si>
  <si>
    <t>Journées dentaires internationales du Québec 2024</t>
  </si>
  <si>
    <t>Palais des congrès de Montréal</t>
  </si>
  <si>
    <t>8h00</t>
  </si>
  <si>
    <t>17h00</t>
  </si>
  <si>
    <t>27 mai 2024</t>
  </si>
  <si>
    <t>28 mai 2024</t>
  </si>
  <si>
    <t xml:space="preserve">25 et 26 mai </t>
  </si>
  <si>
    <r>
      <t xml:space="preserve">VOIR AUSSI AUTRES NOTES / FORMULES  POUR LES TAXES      </t>
    </r>
    <r>
      <rPr>
        <sz val="9"/>
        <color theme="0"/>
        <rFont val="Arial"/>
        <family val="2"/>
      </rPr>
      <t xml:space="preserve">(AUTOUR DE  LA LIGNE 120 ABCD) </t>
    </r>
  </si>
  <si>
    <r>
      <t>VOIR LA COLONNE</t>
    </r>
    <r>
      <rPr>
        <b/>
        <sz val="10"/>
        <color theme="0"/>
        <rFont val="Cambria"/>
        <family val="1"/>
      </rPr>
      <t xml:space="preserve"> D1 (cachée) </t>
    </r>
    <r>
      <rPr>
        <sz val="10"/>
        <color theme="0"/>
        <rFont val="Cambria"/>
        <family val="1"/>
      </rPr>
      <t>POUR CHANGER DE VILLE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</si>
</sst>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"/>
    <numFmt numFmtId="165" formatCode="0.0\ %"/>
    <numFmt numFmtId="166" formatCode="0.00\ %"/>
    <numFmt numFmtId="167" formatCode="0.0%"/>
    <numFmt numFmtId="168" formatCode="&quot;$&quot;#,##0"/>
    <numFmt numFmtId="169" formatCode="0.000%"/>
  </numFmts>
  <fonts count="6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  <font>
      <sz val="10"/>
      <name val="Arial Black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Cambria"/>
      <family val="1"/>
    </font>
    <font>
      <sz val="16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  <font>
      <b/>
      <i/>
      <sz val="14"/>
      <color theme="1"/>
      <name val="Arial Narrow"/>
      <family val="2"/>
    </font>
    <font>
      <sz val="10"/>
      <color rgb="FFFF0000"/>
      <name val="Cambria"/>
      <family val="1"/>
    </font>
    <font>
      <b/>
      <sz val="10"/>
      <color rgb="FFFF0000"/>
      <name val="Arial"/>
      <family val="2"/>
    </font>
    <font>
      <sz val="12"/>
      <color theme="0"/>
      <name val="Arial"/>
      <family val="2"/>
    </font>
    <font>
      <sz val="10"/>
      <color rgb="FFFF0000"/>
      <name val="Arial Black"/>
      <family val="2"/>
    </font>
    <font>
      <sz val="9"/>
      <color theme="1"/>
      <name val="Arial Narrow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 Narrow"/>
      <family val="2"/>
    </font>
    <font>
      <sz val="8"/>
      <color rgb="FF002060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u/>
      <sz val="10"/>
      <color rgb="FF0070C0"/>
      <name val="Arial"/>
      <family val="2"/>
    </font>
    <font>
      <b/>
      <sz val="18"/>
      <color theme="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/>
      <sz val="14"/>
      <color rgb="FF0070C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rgb="FFC00000"/>
      <name val="Cambria"/>
      <family val="1"/>
    </font>
    <font>
      <b/>
      <sz val="10"/>
      <color rgb="FFC00000"/>
      <name val="Arial Narrow"/>
      <family val="2"/>
    </font>
    <font>
      <b/>
      <sz val="10"/>
      <color theme="0"/>
      <name val="Arial Narrow"/>
      <family val="2"/>
    </font>
    <font>
      <b/>
      <sz val="11"/>
      <color theme="0"/>
      <name val="Cambria"/>
      <family val="1"/>
    </font>
    <font>
      <b/>
      <sz val="10"/>
      <color theme="0"/>
      <name val="Cambria"/>
      <family val="1"/>
    </font>
    <font>
      <sz val="10"/>
      <color theme="0"/>
      <name val="Arial Black"/>
      <family val="2"/>
    </font>
    <font>
      <sz val="11"/>
      <color theme="0"/>
      <name val="Cambria"/>
      <family val="1"/>
    </font>
    <font>
      <sz val="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002060"/>
        <bgColor rgb="FFC0C0C0"/>
      </patternFill>
    </fill>
    <fill>
      <patternFill patternType="solid">
        <fgColor rgb="FF00206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rgb="FF000000"/>
      </top>
      <bottom style="thin">
        <color rgb="FF000000"/>
      </bottom>
      <diagonal/>
    </border>
    <border>
      <left/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rgb="FF000000"/>
      </bottom>
      <diagonal/>
    </border>
    <border>
      <left style="thin">
        <color theme="0"/>
      </left>
      <right/>
      <top style="medium">
        <color indexed="64"/>
      </top>
      <bottom style="thin">
        <color rgb="FF000000"/>
      </bottom>
      <diagonal/>
    </border>
    <border>
      <left style="thin">
        <color theme="0"/>
      </left>
      <right/>
      <top style="thin">
        <color rgb="FF000000"/>
      </top>
      <bottom style="thin">
        <color indexed="64"/>
      </bottom>
      <diagonal/>
    </border>
    <border>
      <left/>
      <right style="thin">
        <color theme="0"/>
      </right>
      <top style="thin">
        <color rgb="FF00000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 tint="-0.1499984740745262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99">
    <xf numFmtId="0" fontId="0" fillId="0" borderId="0" xfId="0"/>
    <xf numFmtId="0" fontId="5" fillId="0" borderId="0" xfId="0" applyFont="1" applyAlignment="1">
      <alignment vertical="top"/>
    </xf>
    <xf numFmtId="0" fontId="0" fillId="0" borderId="0" xfId="0" applyAlignment="1">
      <alignment horizontal="center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0" fontId="6" fillId="0" borderId="0" xfId="0" applyFont="1"/>
    <xf numFmtId="0" fontId="10" fillId="0" borderId="0" xfId="0" applyFont="1"/>
    <xf numFmtId="49" fontId="7" fillId="0" borderId="3" xfId="0" applyNumberFormat="1" applyFont="1" applyBorder="1" applyAlignment="1" applyProtection="1">
      <alignment horizontal="left"/>
      <protection locked="0"/>
    </xf>
    <xf numFmtId="0" fontId="14" fillId="0" borderId="10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 vertical="top"/>
    </xf>
    <xf numFmtId="3" fontId="7" fillId="0" borderId="12" xfId="0" applyNumberFormat="1" applyFont="1" applyBorder="1" applyAlignment="1">
      <alignment horizontal="center" vertical="top"/>
    </xf>
    <xf numFmtId="164" fontId="7" fillId="0" borderId="12" xfId="0" applyNumberFormat="1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justify" wrapText="1"/>
    </xf>
    <xf numFmtId="0" fontId="14" fillId="0" borderId="17" xfId="0" applyFont="1" applyBorder="1"/>
    <xf numFmtId="0" fontId="7" fillId="0" borderId="0" xfId="0" applyFont="1" applyAlignment="1">
      <alignment horizontal="center" vertical="justify"/>
    </xf>
    <xf numFmtId="0" fontId="7" fillId="0" borderId="0" xfId="0" applyFont="1" applyAlignment="1">
      <alignment horizontal="center" vertical="top"/>
    </xf>
    <xf numFmtId="168" fontId="16" fillId="0" borderId="19" xfId="0" applyNumberFormat="1" applyFont="1" applyBorder="1" applyAlignment="1">
      <alignment horizontal="center"/>
    </xf>
    <xf numFmtId="0" fontId="17" fillId="0" borderId="17" xfId="0" applyFont="1" applyBorder="1"/>
    <xf numFmtId="0" fontId="7" fillId="0" borderId="19" xfId="0" applyFont="1" applyBorder="1" applyAlignment="1">
      <alignment horizontal="right" indent="1"/>
    </xf>
    <xf numFmtId="0" fontId="7" fillId="0" borderId="2" xfId="0" applyFont="1" applyBorder="1" applyAlignment="1">
      <alignment horizontal="right" indent="1"/>
    </xf>
    <xf numFmtId="9" fontId="7" fillId="0" borderId="19" xfId="0" applyNumberFormat="1" applyFont="1" applyBorder="1" applyAlignment="1">
      <alignment horizontal="center"/>
    </xf>
    <xf numFmtId="0" fontId="14" fillId="0" borderId="12" xfId="0" applyFont="1" applyBorder="1" applyAlignment="1">
      <alignment horizontal="right" indent="1"/>
    </xf>
    <xf numFmtId="0" fontId="7" fillId="0" borderId="12" xfId="0" applyFont="1" applyBorder="1" applyAlignment="1">
      <alignment horizontal="right" indent="1"/>
    </xf>
    <xf numFmtId="0" fontId="7" fillId="0" borderId="16" xfId="0" applyFont="1" applyBorder="1" applyAlignment="1" applyProtection="1">
      <alignment horizontal="center"/>
      <protection locked="0"/>
    </xf>
    <xf numFmtId="0" fontId="18" fillId="0" borderId="16" xfId="0" quotePrefix="1" applyFont="1" applyBorder="1"/>
    <xf numFmtId="0" fontId="7" fillId="0" borderId="13" xfId="0" applyFont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right" indent="1"/>
    </xf>
    <xf numFmtId="0" fontId="1" fillId="0" borderId="5" xfId="0" applyFont="1" applyBorder="1"/>
    <xf numFmtId="164" fontId="1" fillId="0" borderId="4" xfId="0" applyNumberFormat="1" applyFont="1" applyBorder="1"/>
    <xf numFmtId="0" fontId="1" fillId="0" borderId="13" xfId="0" applyFont="1" applyBorder="1"/>
    <xf numFmtId="0" fontId="19" fillId="0" borderId="0" xfId="0" applyFont="1"/>
    <xf numFmtId="0" fontId="1" fillId="0" borderId="2" xfId="0" applyFont="1" applyBorder="1" applyAlignment="1">
      <alignment vertical="center"/>
    </xf>
    <xf numFmtId="0" fontId="20" fillId="0" borderId="0" xfId="0" applyFont="1"/>
    <xf numFmtId="0" fontId="1" fillId="0" borderId="15" xfId="0" applyFont="1" applyBorder="1"/>
    <xf numFmtId="0" fontId="1" fillId="0" borderId="10" xfId="0" applyFont="1" applyBorder="1" applyAlignment="1">
      <alignment horizontal="right" indent="1"/>
    </xf>
    <xf numFmtId="0" fontId="1" fillId="0" borderId="22" xfId="0" applyFont="1" applyBorder="1"/>
    <xf numFmtId="0" fontId="1" fillId="0" borderId="0" xfId="0" applyFont="1"/>
    <xf numFmtId="0" fontId="8" fillId="0" borderId="0" xfId="1" applyAlignment="1" applyProtection="1">
      <alignment vertical="center"/>
    </xf>
    <xf numFmtId="0" fontId="22" fillId="0" borderId="0" xfId="0" applyFont="1"/>
    <xf numFmtId="0" fontId="22" fillId="0" borderId="0" xfId="0" applyFont="1" applyProtection="1">
      <protection hidden="1"/>
    </xf>
    <xf numFmtId="169" fontId="16" fillId="0" borderId="19" xfId="0" applyNumberFormat="1" applyFont="1" applyBorder="1" applyAlignment="1">
      <alignment horizontal="center"/>
    </xf>
    <xf numFmtId="0" fontId="1" fillId="0" borderId="2" xfId="0" applyFont="1" applyBorder="1"/>
    <xf numFmtId="0" fontId="22" fillId="0" borderId="0" xfId="0" applyFont="1" applyAlignment="1">
      <alignment horizontal="left"/>
    </xf>
    <xf numFmtId="0" fontId="26" fillId="0" borderId="24" xfId="0" applyFont="1" applyBorder="1" applyAlignment="1" applyProtection="1">
      <alignment horizontal="center"/>
      <protection locked="0"/>
    </xf>
    <xf numFmtId="0" fontId="23" fillId="0" borderId="26" xfId="0" applyFont="1" applyBorder="1" applyProtection="1">
      <protection locked="0"/>
    </xf>
    <xf numFmtId="0" fontId="23" fillId="0" borderId="27" xfId="0" applyFont="1" applyBorder="1" applyProtection="1">
      <protection locked="0"/>
    </xf>
    <xf numFmtId="164" fontId="23" fillId="0" borderId="28" xfId="0" applyNumberFormat="1" applyFont="1" applyBorder="1"/>
    <xf numFmtId="0" fontId="0" fillId="0" borderId="0" xfId="0" applyProtection="1">
      <protection locked="0"/>
    </xf>
    <xf numFmtId="164" fontId="23" fillId="0" borderId="28" xfId="0" applyNumberFormat="1" applyFont="1" applyBorder="1" applyProtection="1">
      <protection locked="0"/>
    </xf>
    <xf numFmtId="0" fontId="26" fillId="0" borderId="32" xfId="0" applyFont="1" applyBorder="1" applyAlignment="1" applyProtection="1">
      <alignment horizontal="center"/>
      <protection locked="0"/>
    </xf>
    <xf numFmtId="0" fontId="23" fillId="0" borderId="35" xfId="0" applyFont="1" applyBorder="1" applyProtection="1">
      <protection locked="0"/>
    </xf>
    <xf numFmtId="0" fontId="23" fillId="0" borderId="34" xfId="0" applyFont="1" applyBorder="1" applyProtection="1">
      <protection locked="0"/>
    </xf>
    <xf numFmtId="0" fontId="23" fillId="0" borderId="36" xfId="0" applyFont="1" applyBorder="1"/>
    <xf numFmtId="0" fontId="27" fillId="0" borderId="36" xfId="0" applyFont="1" applyBorder="1"/>
    <xf numFmtId="0" fontId="34" fillId="0" borderId="0" xfId="0" applyFont="1"/>
    <xf numFmtId="49" fontId="7" fillId="0" borderId="0" xfId="0" applyNumberFormat="1" applyFont="1" applyAlignment="1" applyProtection="1">
      <alignment horizontal="left"/>
      <protection locked="0"/>
    </xf>
    <xf numFmtId="0" fontId="1" fillId="0" borderId="43" xfId="0" applyFont="1" applyBorder="1"/>
    <xf numFmtId="0" fontId="18" fillId="0" borderId="47" xfId="0" applyFont="1" applyBorder="1"/>
    <xf numFmtId="0" fontId="18" fillId="0" borderId="48" xfId="0" applyFont="1" applyBorder="1"/>
    <xf numFmtId="0" fontId="23" fillId="0" borderId="45" xfId="0" applyFont="1" applyBorder="1" applyProtection="1">
      <protection locked="0"/>
    </xf>
    <xf numFmtId="0" fontId="1" fillId="0" borderId="49" xfId="0" applyFont="1" applyBorder="1"/>
    <xf numFmtId="0" fontId="1" fillId="0" borderId="51" xfId="0" applyFont="1" applyBorder="1" applyAlignment="1">
      <alignment vertical="center"/>
    </xf>
    <xf numFmtId="0" fontId="1" fillId="0" borderId="41" xfId="0" applyFont="1" applyBorder="1"/>
    <xf numFmtId="0" fontId="37" fillId="0" borderId="0" xfId="0" applyFont="1" applyAlignment="1">
      <alignment vertical="top"/>
    </xf>
    <xf numFmtId="0" fontId="19" fillId="0" borderId="0" xfId="0" applyFont="1" applyProtection="1"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14" fillId="0" borderId="6" xfId="0" applyFont="1" applyBorder="1" applyAlignment="1">
      <alignment horizontal="center"/>
    </xf>
    <xf numFmtId="0" fontId="7" fillId="0" borderId="3" xfId="0" applyFont="1" applyBorder="1" applyAlignment="1" applyProtection="1">
      <alignment horizontal="left"/>
      <protection locked="0"/>
    </xf>
    <xf numFmtId="0" fontId="1" fillId="0" borderId="3" xfId="0" applyFont="1" applyBorder="1"/>
    <xf numFmtId="0" fontId="4" fillId="0" borderId="0" xfId="0" applyFont="1"/>
    <xf numFmtId="0" fontId="1" fillId="0" borderId="44" xfId="0" applyFont="1" applyBorder="1"/>
    <xf numFmtId="0" fontId="1" fillId="0" borderId="12" xfId="0" applyFont="1" applyBorder="1"/>
    <xf numFmtId="0" fontId="1" fillId="0" borderId="45" xfId="0" applyFont="1" applyBorder="1"/>
    <xf numFmtId="0" fontId="1" fillId="0" borderId="46" xfId="0" applyFont="1" applyBorder="1"/>
    <xf numFmtId="0" fontId="1" fillId="0" borderId="10" xfId="0" applyFont="1" applyBorder="1"/>
    <xf numFmtId="0" fontId="1" fillId="0" borderId="16" xfId="0" quotePrefix="1" applyFont="1" applyBorder="1"/>
    <xf numFmtId="0" fontId="1" fillId="0" borderId="40" xfId="0" applyFont="1" applyBorder="1"/>
    <xf numFmtId="0" fontId="1" fillId="0" borderId="17" xfId="0" applyFont="1" applyBorder="1"/>
    <xf numFmtId="0" fontId="1" fillId="0" borderId="19" xfId="0" applyFont="1" applyBorder="1"/>
    <xf numFmtId="0" fontId="1" fillId="0" borderId="42" xfId="0" applyFont="1" applyBorder="1"/>
    <xf numFmtId="0" fontId="1" fillId="0" borderId="14" xfId="0" applyFont="1" applyBorder="1"/>
    <xf numFmtId="0" fontId="23" fillId="0" borderId="25" xfId="0" applyFont="1" applyBorder="1"/>
    <xf numFmtId="0" fontId="23" fillId="0" borderId="33" xfId="0" applyFont="1" applyBorder="1"/>
    <xf numFmtId="0" fontId="1" fillId="0" borderId="47" xfId="0" applyFont="1" applyBorder="1"/>
    <xf numFmtId="0" fontId="23" fillId="0" borderId="50" xfId="0" applyFont="1" applyBorder="1"/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" xfId="0" applyFont="1" applyBorder="1"/>
    <xf numFmtId="3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Protection="1">
      <protection hidden="1"/>
    </xf>
    <xf numFmtId="164" fontId="1" fillId="3" borderId="4" xfId="0" applyNumberFormat="1" applyFont="1" applyFill="1" applyBorder="1"/>
    <xf numFmtId="3" fontId="23" fillId="0" borderId="28" xfId="0" applyNumberFormat="1" applyFont="1" applyBorder="1" applyAlignment="1" applyProtection="1">
      <alignment horizontal="center"/>
      <protection locked="0"/>
    </xf>
    <xf numFmtId="0" fontId="1" fillId="0" borderId="16" xfId="0" applyFont="1" applyBorder="1"/>
    <xf numFmtId="164" fontId="1" fillId="0" borderId="6" xfId="0" applyNumberFormat="1" applyFont="1" applyBorder="1"/>
    <xf numFmtId="0" fontId="1" fillId="0" borderId="2" xfId="0" applyFont="1" applyBorder="1" applyAlignment="1">
      <alignment horizontal="right" indent="1"/>
    </xf>
    <xf numFmtId="164" fontId="1" fillId="0" borderId="12" xfId="0" applyNumberFormat="1" applyFont="1" applyBorder="1"/>
    <xf numFmtId="0" fontId="1" fillId="0" borderId="2" xfId="0" applyFont="1" applyBorder="1" applyAlignment="1">
      <alignment horizontal="center"/>
    </xf>
    <xf numFmtId="164" fontId="1" fillId="0" borderId="20" xfId="0" applyNumberFormat="1" applyFont="1" applyBorder="1"/>
    <xf numFmtId="167" fontId="1" fillId="0" borderId="2" xfId="0" applyNumberFormat="1" applyFont="1" applyBorder="1" applyAlignment="1">
      <alignment horizontal="right" indent="1"/>
    </xf>
    <xf numFmtId="0" fontId="23" fillId="0" borderId="28" xfId="0" applyFont="1" applyBorder="1" applyAlignment="1" applyProtection="1">
      <alignment horizontal="center"/>
      <protection locked="0"/>
    </xf>
    <xf numFmtId="0" fontId="27" fillId="0" borderId="37" xfId="0" applyFont="1" applyBorder="1" applyAlignment="1">
      <alignment horizontal="right"/>
    </xf>
    <xf numFmtId="3" fontId="1" fillId="0" borderId="12" xfId="0" applyNumberFormat="1" applyFont="1" applyBorder="1" applyAlignment="1">
      <alignment horizontal="center" vertical="top"/>
    </xf>
    <xf numFmtId="3" fontId="23" fillId="0" borderId="29" xfId="0" applyNumberFormat="1" applyFont="1" applyBorder="1" applyAlignment="1" applyProtection="1">
      <alignment horizontal="center"/>
      <protection locked="0"/>
    </xf>
    <xf numFmtId="0" fontId="22" fillId="5" borderId="38" xfId="0" applyFont="1" applyFill="1" applyBorder="1" applyAlignment="1">
      <alignment horizontal="left" vertical="center"/>
    </xf>
    <xf numFmtId="0" fontId="39" fillId="6" borderId="8" xfId="0" applyFont="1" applyFill="1" applyBorder="1" applyAlignment="1">
      <alignment vertical="top"/>
    </xf>
    <xf numFmtId="0" fontId="22" fillId="6" borderId="9" xfId="0" applyFont="1" applyFill="1" applyBorder="1" applyAlignment="1">
      <alignment vertical="top"/>
    </xf>
    <xf numFmtId="0" fontId="22" fillId="6" borderId="11" xfId="0" applyFont="1" applyFill="1" applyBorder="1" applyAlignment="1">
      <alignment vertical="top"/>
    </xf>
    <xf numFmtId="0" fontId="22" fillId="5" borderId="23" xfId="0" applyFont="1" applyFill="1" applyBorder="1" applyAlignment="1">
      <alignment horizontal="left" vertical="center"/>
    </xf>
    <xf numFmtId="0" fontId="40" fillId="6" borderId="8" xfId="0" applyFont="1" applyFill="1" applyBorder="1" applyAlignment="1">
      <alignment vertical="top"/>
    </xf>
    <xf numFmtId="0" fontId="22" fillId="6" borderId="8" xfId="0" applyFont="1" applyFill="1" applyBorder="1" applyAlignment="1">
      <alignment vertical="center"/>
    </xf>
    <xf numFmtId="0" fontId="39" fillId="6" borderId="9" xfId="0" applyFont="1" applyFill="1" applyBorder="1" applyAlignment="1">
      <alignment vertical="top"/>
    </xf>
    <xf numFmtId="0" fontId="39" fillId="5" borderId="30" xfId="0" applyFont="1" applyFill="1" applyBorder="1" applyAlignment="1" applyProtection="1">
      <alignment vertical="top"/>
      <protection locked="0"/>
    </xf>
    <xf numFmtId="0" fontId="22" fillId="5" borderId="30" xfId="0" applyFont="1" applyFill="1" applyBorder="1" applyAlignment="1" applyProtection="1">
      <alignment vertical="top"/>
      <protection locked="0"/>
    </xf>
    <xf numFmtId="0" fontId="22" fillId="5" borderId="31" xfId="0" applyFont="1" applyFill="1" applyBorder="1" applyAlignment="1" applyProtection="1">
      <alignment vertical="top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0" fontId="22" fillId="6" borderId="1" xfId="0" applyFont="1" applyFill="1" applyBorder="1"/>
    <xf numFmtId="0" fontId="45" fillId="6" borderId="1" xfId="0" applyFont="1" applyFill="1" applyBorder="1" applyAlignment="1" applyProtection="1">
      <alignment horizontal="center"/>
      <protection locked="0"/>
    </xf>
    <xf numFmtId="0" fontId="0" fillId="6" borderId="0" xfId="0" applyFill="1"/>
    <xf numFmtId="0" fontId="22" fillId="6" borderId="0" xfId="0" applyFont="1" applyFill="1"/>
    <xf numFmtId="164" fontId="19" fillId="3" borderId="0" xfId="0" applyNumberFormat="1" applyFont="1" applyFill="1" applyProtection="1">
      <protection hidden="1"/>
    </xf>
    <xf numFmtId="0" fontId="24" fillId="3" borderId="0" xfId="0" applyFont="1" applyFill="1" applyAlignment="1" applyProtection="1">
      <alignment horizontal="center"/>
      <protection locked="0"/>
    </xf>
    <xf numFmtId="0" fontId="24" fillId="3" borderId="54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29" fillId="3" borderId="0" xfId="0" applyFont="1" applyFill="1" applyAlignment="1" applyProtection="1">
      <alignment horizontal="center" vertical="center"/>
      <protection locked="0"/>
    </xf>
    <xf numFmtId="0" fontId="24" fillId="3" borderId="53" xfId="0" applyFont="1" applyFill="1" applyBorder="1" applyAlignment="1" applyProtection="1">
      <alignment horizontal="center"/>
      <protection locked="0"/>
    </xf>
    <xf numFmtId="0" fontId="24" fillId="3" borderId="54" xfId="0" applyFont="1" applyFill="1" applyBorder="1" applyAlignment="1" applyProtection="1">
      <alignment horizontal="center"/>
      <protection locked="0"/>
    </xf>
    <xf numFmtId="0" fontId="26" fillId="3" borderId="0" xfId="0" applyFont="1" applyFill="1" applyAlignment="1" applyProtection="1">
      <alignment horizontal="center"/>
      <protection locked="0"/>
    </xf>
    <xf numFmtId="0" fontId="26" fillId="3" borderId="54" xfId="0" applyFont="1" applyFill="1" applyBorder="1" applyAlignment="1" applyProtection="1">
      <alignment horizontal="center"/>
      <protection locked="0"/>
    </xf>
    <xf numFmtId="0" fontId="26" fillId="3" borderId="52" xfId="0" applyFont="1" applyFill="1" applyBorder="1" applyAlignment="1" applyProtection="1">
      <alignment horizontal="center"/>
      <protection locked="0"/>
    </xf>
    <xf numFmtId="0" fontId="7" fillId="3" borderId="54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13" fillId="3" borderId="0" xfId="0" applyFont="1" applyFill="1"/>
    <xf numFmtId="0" fontId="19" fillId="3" borderId="0" xfId="0" applyFont="1" applyFill="1"/>
    <xf numFmtId="0" fontId="22" fillId="3" borderId="0" xfId="0" applyFont="1" applyFill="1" applyProtection="1">
      <protection hidden="1"/>
    </xf>
    <xf numFmtId="0" fontId="20" fillId="3" borderId="0" xfId="0" applyFont="1" applyFill="1"/>
    <xf numFmtId="0" fontId="20" fillId="3" borderId="0" xfId="0" applyFont="1" applyFill="1" applyProtection="1">
      <protection hidden="1"/>
    </xf>
    <xf numFmtId="0" fontId="21" fillId="3" borderId="0" xfId="0" applyFont="1" applyFill="1" applyProtection="1">
      <protection hidden="1"/>
    </xf>
    <xf numFmtId="0" fontId="22" fillId="3" borderId="0" xfId="0" applyFont="1" applyFill="1"/>
    <xf numFmtId="0" fontId="22" fillId="3" borderId="0" xfId="0" applyFont="1" applyFill="1" applyAlignment="1">
      <alignment horizontal="left"/>
    </xf>
    <xf numFmtId="0" fontId="1" fillId="3" borderId="0" xfId="0" applyFont="1" applyFill="1"/>
    <xf numFmtId="0" fontId="22" fillId="3" borderId="0" xfId="0" applyFont="1" applyFill="1" applyAlignment="1" applyProtection="1">
      <alignment horizontal="left"/>
      <protection hidden="1"/>
    </xf>
    <xf numFmtId="0" fontId="19" fillId="3" borderId="0" xfId="0" applyFont="1" applyFill="1" applyAlignment="1">
      <alignment horizontal="left"/>
    </xf>
    <xf numFmtId="0" fontId="19" fillId="3" borderId="0" xfId="0" applyFont="1" applyFill="1" applyAlignment="1">
      <alignment horizontal="center"/>
    </xf>
    <xf numFmtId="0" fontId="22" fillId="3" borderId="0" xfId="0" applyFont="1" applyFill="1" applyProtection="1">
      <protection locked="0"/>
    </xf>
    <xf numFmtId="0" fontId="25" fillId="3" borderId="54" xfId="0" applyFont="1" applyFill="1" applyBorder="1" applyAlignment="1" applyProtection="1">
      <alignment horizontal="left" vertical="center" wrapText="1"/>
      <protection locked="0"/>
    </xf>
    <xf numFmtId="0" fontId="22" fillId="3" borderId="0" xfId="0" applyFont="1" applyFill="1" applyAlignment="1" applyProtection="1">
      <alignment horizontal="center"/>
      <protection locked="0"/>
    </xf>
    <xf numFmtId="0" fontId="20" fillId="3" borderId="0" xfId="0" applyFont="1" applyFill="1" applyAlignment="1">
      <alignment horizontal="left"/>
    </xf>
    <xf numFmtId="0" fontId="1" fillId="0" borderId="57" xfId="0" applyFont="1" applyBorder="1"/>
    <xf numFmtId="164" fontId="23" fillId="0" borderId="59" xfId="0" applyNumberFormat="1" applyFont="1" applyBorder="1" applyProtection="1">
      <protection locked="0"/>
    </xf>
    <xf numFmtId="164" fontId="1" fillId="0" borderId="19" xfId="0" applyNumberFormat="1" applyFont="1" applyBorder="1"/>
    <xf numFmtId="164" fontId="1" fillId="0" borderId="14" xfId="0" applyNumberFormat="1" applyFont="1" applyBorder="1"/>
    <xf numFmtId="0" fontId="7" fillId="0" borderId="0" xfId="0" applyFont="1" applyAlignment="1">
      <alignment horizontal="center"/>
    </xf>
    <xf numFmtId="0" fontId="7" fillId="0" borderId="0" xfId="0" applyFont="1"/>
    <xf numFmtId="0" fontId="1" fillId="0" borderId="0" xfId="0" applyFont="1" applyProtection="1">
      <protection locked="0"/>
    </xf>
    <xf numFmtId="0" fontId="35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>
      <alignment horizontal="right"/>
    </xf>
    <xf numFmtId="0" fontId="26" fillId="0" borderId="0" xfId="0" applyFont="1" applyAlignment="1">
      <alignment vertical="center"/>
    </xf>
    <xf numFmtId="0" fontId="51" fillId="0" borderId="0" xfId="1" applyFont="1" applyFill="1" applyBorder="1" applyAlignment="1" applyProtection="1">
      <alignment horizontal="left" indent="1"/>
      <protection locked="0"/>
    </xf>
    <xf numFmtId="0" fontId="42" fillId="0" borderId="0" xfId="0" applyFont="1"/>
    <xf numFmtId="0" fontId="41" fillId="0" borderId="60" xfId="0" applyFont="1" applyBorder="1"/>
    <xf numFmtId="0" fontId="42" fillId="0" borderId="3" xfId="0" applyFont="1" applyBorder="1"/>
    <xf numFmtId="0" fontId="43" fillId="0" borderId="3" xfId="0" applyFont="1" applyBorder="1" applyAlignment="1">
      <alignment horizontal="left" indent="1"/>
    </xf>
    <xf numFmtId="0" fontId="51" fillId="0" borderId="3" xfId="1" applyFont="1" applyFill="1" applyBorder="1" applyAlignment="1" applyProtection="1">
      <alignment horizontal="left" indent="1"/>
      <protection locked="0"/>
    </xf>
    <xf numFmtId="0" fontId="47" fillId="0" borderId="3" xfId="0" applyFont="1" applyBorder="1"/>
    <xf numFmtId="0" fontId="50" fillId="0" borderId="3" xfId="1" applyFont="1" applyFill="1" applyBorder="1" applyAlignment="1" applyProtection="1">
      <alignment horizontal="left" indent="1"/>
    </xf>
    <xf numFmtId="0" fontId="46" fillId="0" borderId="3" xfId="1" applyFont="1" applyFill="1" applyBorder="1" applyAlignment="1" applyProtection="1">
      <alignment horizontal="left" indent="1"/>
    </xf>
    <xf numFmtId="0" fontId="48" fillId="0" borderId="3" xfId="0" applyFont="1" applyBorder="1" applyAlignment="1" applyProtection="1">
      <alignment horizontal="right"/>
      <protection locked="0"/>
    </xf>
    <xf numFmtId="0" fontId="49" fillId="0" borderId="3" xfId="0" applyFont="1" applyBorder="1" applyAlignment="1">
      <alignment horizontal="left"/>
    </xf>
    <xf numFmtId="0" fontId="41" fillId="0" borderId="0" xfId="0" applyFont="1"/>
    <xf numFmtId="0" fontId="43" fillId="0" borderId="0" xfId="0" applyFont="1" applyAlignment="1">
      <alignment horizontal="left" indent="1"/>
    </xf>
    <xf numFmtId="0" fontId="49" fillId="0" borderId="0" xfId="0" applyFont="1"/>
    <xf numFmtId="0" fontId="53" fillId="0" borderId="0" xfId="1" applyFont="1" applyFill="1" applyBorder="1" applyAlignment="1" applyProtection="1">
      <alignment horizontal="left"/>
      <protection locked="0"/>
    </xf>
    <xf numFmtId="0" fontId="54" fillId="0" borderId="0" xfId="0" applyFont="1"/>
    <xf numFmtId="0" fontId="54" fillId="0" borderId="0" xfId="0" applyFont="1" applyProtection="1">
      <protection locked="0"/>
    </xf>
    <xf numFmtId="3" fontId="53" fillId="0" borderId="0" xfId="0" quotePrefix="1" applyNumberFormat="1" applyFont="1" applyAlignment="1" applyProtection="1">
      <alignment horizontal="left"/>
      <protection locked="0"/>
    </xf>
    <xf numFmtId="0" fontId="54" fillId="0" borderId="0" xfId="0" applyFont="1" applyAlignment="1">
      <alignment horizontal="right"/>
    </xf>
    <xf numFmtId="0" fontId="53" fillId="0" borderId="0" xfId="0" applyFont="1"/>
    <xf numFmtId="0" fontId="53" fillId="0" borderId="0" xfId="0" applyFont="1" applyAlignment="1" applyProtection="1">
      <alignment horizontal="left"/>
      <protection locked="0"/>
    </xf>
    <xf numFmtId="0" fontId="48" fillId="0" borderId="0" xfId="0" applyFont="1"/>
    <xf numFmtId="0" fontId="26" fillId="4" borderId="5" xfId="0" applyFont="1" applyFill="1" applyBorder="1" applyAlignment="1" applyProtection="1">
      <alignment horizontal="left"/>
      <protection locked="0"/>
    </xf>
    <xf numFmtId="164" fontId="1" fillId="0" borderId="7" xfId="0" applyNumberFormat="1" applyFont="1" applyBorder="1"/>
    <xf numFmtId="164" fontId="1" fillId="0" borderId="4" xfId="0" applyNumberFormat="1" applyFont="1" applyBorder="1" applyAlignment="1">
      <alignment vertical="top"/>
    </xf>
    <xf numFmtId="0" fontId="20" fillId="0" borderId="0" xfId="0" applyFont="1" applyProtection="1">
      <protection hidden="1"/>
    </xf>
    <xf numFmtId="0" fontId="56" fillId="3" borderId="0" xfId="0" applyFont="1" applyFill="1" applyAlignment="1">
      <alignment horizontal="center"/>
    </xf>
    <xf numFmtId="0" fontId="57" fillId="3" borderId="0" xfId="0" applyFont="1" applyFill="1"/>
    <xf numFmtId="0" fontId="57" fillId="3" borderId="0" xfId="0" applyFont="1" applyFill="1" applyAlignment="1">
      <alignment horizontal="center"/>
    </xf>
    <xf numFmtId="16" fontId="57" fillId="3" borderId="0" xfId="0" applyNumberFormat="1" applyFont="1" applyFill="1"/>
    <xf numFmtId="0" fontId="58" fillId="3" borderId="0" xfId="0" applyFont="1" applyFill="1"/>
    <xf numFmtId="0" fontId="19" fillId="0" borderId="62" xfId="0" applyFont="1" applyBorder="1"/>
    <xf numFmtId="0" fontId="20" fillId="3" borderId="61" xfId="0" applyFont="1" applyFill="1" applyBorder="1" applyAlignment="1">
      <alignment horizontal="left"/>
    </xf>
    <xf numFmtId="0" fontId="22" fillId="0" borderId="61" xfId="0" applyFont="1" applyBorder="1" applyAlignment="1">
      <alignment horizontal="left"/>
    </xf>
    <xf numFmtId="0" fontId="20" fillId="3" borderId="62" xfId="0" applyFont="1" applyFill="1" applyBorder="1"/>
    <xf numFmtId="0" fontId="1" fillId="0" borderId="62" xfId="0" applyFont="1" applyBorder="1"/>
    <xf numFmtId="0" fontId="20" fillId="3" borderId="61" xfId="0" applyFont="1" applyFill="1" applyBorder="1"/>
    <xf numFmtId="0" fontId="22" fillId="0" borderId="61" xfId="0" applyFont="1" applyBorder="1"/>
    <xf numFmtId="0" fontId="22" fillId="0" borderId="62" xfId="0" applyFont="1" applyBorder="1"/>
    <xf numFmtId="0" fontId="20" fillId="3" borderId="63" xfId="0" applyFont="1" applyFill="1" applyBorder="1" applyProtection="1">
      <protection hidden="1"/>
    </xf>
    <xf numFmtId="0" fontId="57" fillId="3" borderId="0" xfId="0" applyFont="1" applyFill="1" applyAlignment="1" applyProtection="1">
      <alignment horizontal="left"/>
      <protection hidden="1"/>
    </xf>
    <xf numFmtId="0" fontId="57" fillId="3" borderId="0" xfId="0" applyFont="1" applyFill="1" applyAlignment="1">
      <alignment horizontal="left"/>
    </xf>
    <xf numFmtId="49" fontId="59" fillId="3" borderId="0" xfId="0" applyNumberFormat="1" applyFont="1" applyFill="1" applyAlignment="1" applyProtection="1">
      <alignment horizontal="left"/>
      <protection hidden="1"/>
    </xf>
    <xf numFmtId="164" fontId="57" fillId="3" borderId="0" xfId="0" applyNumberFormat="1" applyFont="1" applyFill="1" applyProtection="1">
      <protection hidden="1"/>
    </xf>
    <xf numFmtId="0" fontId="60" fillId="3" borderId="0" xfId="0" applyFont="1" applyFill="1" applyAlignment="1" applyProtection="1">
      <alignment horizontal="left"/>
      <protection hidden="1"/>
    </xf>
    <xf numFmtId="0" fontId="61" fillId="3" borderId="0" xfId="0" applyFont="1" applyFill="1" applyAlignment="1" applyProtection="1">
      <alignment horizontal="center"/>
      <protection hidden="1"/>
    </xf>
    <xf numFmtId="0" fontId="20" fillId="3" borderId="39" xfId="0" applyFont="1" applyFill="1" applyBorder="1"/>
    <xf numFmtId="0" fontId="20" fillId="3" borderId="39" xfId="0" applyFont="1" applyFill="1" applyBorder="1" applyAlignment="1">
      <alignment horizontal="left"/>
    </xf>
    <xf numFmtId="164" fontId="62" fillId="3" borderId="0" xfId="0" applyNumberFormat="1" applyFont="1" applyFill="1" applyAlignment="1" applyProtection="1">
      <alignment horizontal="center" vertical="top"/>
      <protection hidden="1"/>
    </xf>
    <xf numFmtId="0" fontId="20" fillId="3" borderId="39" xfId="0" applyFont="1" applyFill="1" applyBorder="1" applyAlignment="1">
      <alignment horizontal="left" vertical="top"/>
    </xf>
    <xf numFmtId="0" fontId="20" fillId="3" borderId="0" xfId="0" applyFont="1" applyFill="1" applyAlignment="1">
      <alignment vertical="top"/>
    </xf>
    <xf numFmtId="0" fontId="63" fillId="3" borderId="0" xfId="0" applyFont="1" applyFill="1" applyAlignment="1">
      <alignment vertical="top"/>
    </xf>
    <xf numFmtId="164" fontId="20" fillId="3" borderId="0" xfId="0" applyNumberFormat="1" applyFont="1" applyFill="1" applyProtection="1">
      <protection hidden="1"/>
    </xf>
    <xf numFmtId="0" fontId="64" fillId="3" borderId="39" xfId="0" applyFont="1" applyFill="1" applyBorder="1" applyAlignment="1">
      <alignment horizontal="left"/>
    </xf>
    <xf numFmtId="165" fontId="64" fillId="3" borderId="39" xfId="2" applyNumberFormat="1" applyFont="1" applyFill="1" applyBorder="1" applyAlignment="1">
      <alignment horizontal="left"/>
    </xf>
    <xf numFmtId="165" fontId="64" fillId="3" borderId="0" xfId="2" applyNumberFormat="1" applyFont="1" applyFill="1" applyBorder="1" applyAlignment="1">
      <alignment horizontal="center"/>
    </xf>
    <xf numFmtId="0" fontId="20" fillId="3" borderId="0" xfId="0" applyFont="1" applyFill="1" applyAlignment="1">
      <alignment horizontal="right"/>
    </xf>
    <xf numFmtId="164" fontId="20" fillId="3" borderId="0" xfId="0" applyNumberFormat="1" applyFont="1" applyFill="1" applyAlignment="1" applyProtection="1">
      <alignment vertical="top"/>
      <protection hidden="1"/>
    </xf>
    <xf numFmtId="166" fontId="20" fillId="3" borderId="39" xfId="0" applyNumberFormat="1" applyFont="1" applyFill="1" applyBorder="1" applyAlignment="1">
      <alignment horizontal="left"/>
    </xf>
    <xf numFmtId="166" fontId="20" fillId="3" borderId="39" xfId="0" applyNumberFormat="1" applyFont="1" applyFill="1" applyBorder="1" applyAlignment="1">
      <alignment horizontal="left" vertical="top"/>
    </xf>
    <xf numFmtId="164" fontId="20" fillId="3" borderId="0" xfId="0" applyNumberFormat="1" applyFont="1" applyFill="1"/>
    <xf numFmtId="0" fontId="64" fillId="3" borderId="39" xfId="0" applyFont="1" applyFill="1" applyBorder="1" applyAlignment="1" applyProtection="1">
      <alignment horizontal="left"/>
      <protection locked="0"/>
    </xf>
    <xf numFmtId="164" fontId="20" fillId="3" borderId="0" xfId="0" applyNumberFormat="1" applyFont="1" applyFill="1" applyAlignment="1" applyProtection="1">
      <alignment vertical="top"/>
      <protection locked="0"/>
    </xf>
    <xf numFmtId="0" fontId="22" fillId="3" borderId="39" xfId="0" applyFont="1" applyFill="1" applyBorder="1"/>
    <xf numFmtId="0" fontId="39" fillId="3" borderId="39" xfId="0" applyFont="1" applyFill="1" applyBorder="1"/>
    <xf numFmtId="164" fontId="22" fillId="3" borderId="0" xfId="0" applyNumberFormat="1" applyFont="1" applyFill="1" applyProtection="1">
      <protection hidden="1"/>
    </xf>
    <xf numFmtId="16" fontId="22" fillId="3" borderId="0" xfId="0" applyNumberFormat="1" applyFont="1" applyFill="1"/>
    <xf numFmtId="16" fontId="20" fillId="3" borderId="0" xfId="0" applyNumberFormat="1" applyFont="1" applyFill="1"/>
    <xf numFmtId="0" fontId="62" fillId="2" borderId="0" xfId="0" applyFont="1" applyFill="1" applyAlignment="1">
      <alignment horizontal="left" wrapText="1"/>
    </xf>
    <xf numFmtId="0" fontId="62" fillId="2" borderId="0" xfId="0" applyFont="1" applyFill="1" applyAlignment="1">
      <alignment horizontal="center" wrapText="1"/>
    </xf>
    <xf numFmtId="0" fontId="62" fillId="2" borderId="0" xfId="0" applyFont="1" applyFill="1" applyAlignment="1">
      <alignment horizontal="center"/>
    </xf>
    <xf numFmtId="15" fontId="20" fillId="3" borderId="0" xfId="0" applyNumberFormat="1" applyFont="1" applyFill="1"/>
    <xf numFmtId="0" fontId="64" fillId="2" borderId="0" xfId="0" applyFont="1" applyFill="1" applyAlignment="1">
      <alignment horizontal="left"/>
    </xf>
    <xf numFmtId="165" fontId="64" fillId="2" borderId="0" xfId="2" applyNumberFormat="1" applyFont="1" applyFill="1" applyBorder="1" applyAlignment="1">
      <alignment horizontal="center"/>
    </xf>
    <xf numFmtId="22" fontId="20" fillId="3" borderId="0" xfId="0" applyNumberFormat="1" applyFont="1" applyFill="1"/>
    <xf numFmtId="169" fontId="64" fillId="2" borderId="0" xfId="2" applyNumberFormat="1" applyFont="1" applyFill="1" applyBorder="1" applyAlignment="1">
      <alignment horizontal="center"/>
    </xf>
    <xf numFmtId="0" fontId="20" fillId="2" borderId="0" xfId="0" applyFont="1" applyFill="1"/>
    <xf numFmtId="0" fontId="61" fillId="2" borderId="0" xfId="0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20" fillId="0" borderId="61" xfId="0" applyFont="1" applyBorder="1"/>
    <xf numFmtId="0" fontId="7" fillId="0" borderId="3" xfId="0" applyFont="1" applyBorder="1" applyAlignment="1" applyProtection="1">
      <alignment horizontal="right"/>
      <protection locked="0"/>
    </xf>
    <xf numFmtId="0" fontId="7" fillId="0" borderId="14" xfId="0" applyFont="1" applyBorder="1" applyProtection="1">
      <protection locked="0"/>
    </xf>
    <xf numFmtId="20" fontId="7" fillId="0" borderId="2" xfId="0" applyNumberFormat="1" applyFont="1" applyBorder="1" applyAlignment="1" applyProtection="1">
      <alignment horizontal="right"/>
      <protection locked="0"/>
    </xf>
    <xf numFmtId="0" fontId="7" fillId="0" borderId="12" xfId="0" applyFont="1" applyBorder="1" applyProtection="1">
      <protection locked="0"/>
    </xf>
    <xf numFmtId="20" fontId="7" fillId="0" borderId="15" xfId="0" applyNumberFormat="1" applyFont="1" applyBorder="1" applyAlignment="1" applyProtection="1">
      <alignment horizontal="right"/>
      <protection locked="0"/>
    </xf>
    <xf numFmtId="0" fontId="7" fillId="0" borderId="10" xfId="0" applyFont="1" applyBorder="1" applyProtection="1"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32" fillId="3" borderId="53" xfId="0" applyFont="1" applyFill="1" applyBorder="1" applyProtection="1">
      <protection locked="0"/>
    </xf>
    <xf numFmtId="0" fontId="36" fillId="3" borderId="0" xfId="0" applyFont="1" applyFill="1"/>
    <xf numFmtId="0" fontId="30" fillId="3" borderId="53" xfId="0" applyFont="1" applyFill="1" applyBorder="1" applyProtection="1">
      <protection locked="0"/>
    </xf>
    <xf numFmtId="0" fontId="31" fillId="3" borderId="53" xfId="0" applyFont="1" applyFill="1" applyBorder="1" applyProtection="1">
      <protection locked="0"/>
    </xf>
    <xf numFmtId="0" fontId="25" fillId="3" borderId="54" xfId="0" applyFont="1" applyFill="1" applyBorder="1" applyAlignment="1" applyProtection="1">
      <alignment horizontal="left" vertical="center" wrapText="1"/>
      <protection locked="0"/>
    </xf>
    <xf numFmtId="0" fontId="29" fillId="3" borderId="52" xfId="0" applyFont="1" applyFill="1" applyBorder="1" applyAlignment="1" applyProtection="1">
      <alignment horizontal="center" vertical="center"/>
      <protection locked="0"/>
    </xf>
    <xf numFmtId="0" fontId="28" fillId="3" borderId="0" xfId="0" applyFont="1" applyFill="1" applyAlignment="1" applyProtection="1">
      <alignment horizontal="center" vertical="center"/>
      <protection locked="0"/>
    </xf>
    <xf numFmtId="0" fontId="51" fillId="0" borderId="0" xfId="1" applyFont="1" applyFill="1" applyBorder="1" applyAlignment="1" applyProtection="1">
      <alignment horizontal="left" indent="1"/>
      <protection locked="0"/>
    </xf>
    <xf numFmtId="0" fontId="8" fillId="0" borderId="0" xfId="1" applyFill="1" applyBorder="1" applyAlignment="1" applyProtection="1">
      <alignment horizontal="left" indent="1"/>
      <protection locked="0"/>
    </xf>
    <xf numFmtId="0" fontId="55" fillId="0" borderId="0" xfId="1" applyFont="1" applyFill="1" applyBorder="1" applyAlignment="1" applyProtection="1">
      <alignment horizontal="left" indent="1"/>
      <protection locked="0"/>
    </xf>
    <xf numFmtId="0" fontId="52" fillId="6" borderId="16" xfId="0" applyFont="1" applyFill="1" applyBorder="1" applyAlignment="1">
      <alignment vertical="center" wrapText="1"/>
    </xf>
    <xf numFmtId="0" fontId="22" fillId="6" borderId="15" xfId="0" applyFont="1" applyFill="1" applyBorder="1" applyAlignment="1">
      <alignment vertical="center" wrapText="1"/>
    </xf>
    <xf numFmtId="0" fontId="9" fillId="0" borderId="17" xfId="0" applyFont="1" applyBorder="1"/>
    <xf numFmtId="0" fontId="1" fillId="0" borderId="0" xfId="0" applyFont="1"/>
    <xf numFmtId="0" fontId="1" fillId="0" borderId="19" xfId="0" applyFont="1" applyBorder="1"/>
    <xf numFmtId="0" fontId="44" fillId="6" borderId="1" xfId="0" applyFont="1" applyFill="1" applyBorder="1" applyAlignment="1">
      <alignment horizontal="center" wrapText="1"/>
    </xf>
    <xf numFmtId="0" fontId="21" fillId="6" borderId="1" xfId="0" applyFont="1" applyFill="1" applyBorder="1" applyAlignment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7" fillId="0" borderId="21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58" xfId="0" applyFont="1" applyBorder="1" applyAlignment="1" applyProtection="1">
      <alignment horizontal="left"/>
      <protection locked="0"/>
    </xf>
    <xf numFmtId="0" fontId="1" fillId="0" borderId="2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3" xfId="0" applyFont="1" applyBorder="1" applyAlignment="1" applyProtection="1">
      <alignment horizontal="right"/>
      <protection locked="0"/>
    </xf>
    <xf numFmtId="0" fontId="1" fillId="0" borderId="14" xfId="0" applyFont="1" applyBorder="1" applyProtection="1"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4" fillId="0" borderId="6" xfId="0" applyFont="1" applyBorder="1" applyAlignment="1">
      <alignment horizontal="center"/>
    </xf>
    <xf numFmtId="0" fontId="22" fillId="3" borderId="0" xfId="0" applyFont="1" applyFill="1"/>
    <xf numFmtId="0" fontId="25" fillId="3" borderId="54" xfId="0" applyFont="1" applyFill="1" applyBorder="1" applyProtection="1">
      <protection locked="0"/>
    </xf>
    <xf numFmtId="0" fontId="25" fillId="3" borderId="52" xfId="0" applyFont="1" applyFill="1" applyBorder="1" applyProtection="1">
      <protection locked="0"/>
    </xf>
    <xf numFmtId="0" fontId="33" fillId="3" borderId="53" xfId="0" applyFont="1" applyFill="1" applyBorder="1" applyProtection="1">
      <protection locked="0"/>
    </xf>
    <xf numFmtId="0" fontId="33" fillId="3" borderId="54" xfId="0" applyFont="1" applyFill="1" applyBorder="1" applyProtection="1">
      <protection locked="0"/>
    </xf>
    <xf numFmtId="0" fontId="32" fillId="3" borderId="53" xfId="0" applyFont="1" applyFill="1" applyBorder="1" applyAlignment="1" applyProtection="1">
      <alignment vertical="center"/>
      <protection locked="0"/>
    </xf>
    <xf numFmtId="0" fontId="11" fillId="3" borderId="54" xfId="0" applyFont="1" applyFill="1" applyBorder="1"/>
    <xf numFmtId="0" fontId="13" fillId="3" borderId="0" xfId="0" applyFont="1" applyFill="1"/>
    <xf numFmtId="0" fontId="28" fillId="3" borderId="54" xfId="0" applyFont="1" applyFill="1" applyBorder="1" applyAlignment="1" applyProtection="1">
      <alignment horizontal="center" vertical="center"/>
      <protection locked="0"/>
    </xf>
    <xf numFmtId="0" fontId="0" fillId="3" borderId="56" xfId="0" applyFill="1" applyBorder="1" applyProtection="1">
      <protection locked="0"/>
    </xf>
    <xf numFmtId="0" fontId="0" fillId="3" borderId="52" xfId="0" applyFill="1" applyBorder="1" applyProtection="1">
      <protection locked="0"/>
    </xf>
    <xf numFmtId="0" fontId="28" fillId="3" borderId="55" xfId="0" applyFont="1" applyFill="1" applyBorder="1" applyAlignment="1" applyProtection="1">
      <alignment horizontal="center" vertical="center"/>
      <protection locked="0"/>
    </xf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73269</xdr:rowOff>
    </xdr:from>
    <xdr:to>
      <xdr:col>2</xdr:col>
      <xdr:colOff>1177069</xdr:colOff>
      <xdr:row>1</xdr:row>
      <xdr:rowOff>3724</xdr:rowOff>
    </xdr:to>
    <xdr:pic>
      <xdr:nvPicPr>
        <xdr:cNvPr id="12" name="Picture 12" descr="A picture containing text, clipart&#10;&#10;Description automatically generated">
          <a:extLst>
            <a:ext uri="{FF2B5EF4-FFF2-40B4-BE49-F238E27FC236}">
              <a16:creationId xmlns:a16="http://schemas.microsoft.com/office/drawing/2014/main" id="{37C2A86C-74AD-4F60-94F7-A8D15CB32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269"/>
          <a:ext cx="4030383" cy="1129393"/>
        </a:xfrm>
        <a:prstGeom prst="rect">
          <a:avLst/>
        </a:prstGeom>
      </xdr:spPr>
    </xdr:pic>
    <xdr:clientData/>
  </xdr:twoCellAnchor>
  <xdr:twoCellAnchor editAs="oneCell">
    <xdr:from>
      <xdr:col>2</xdr:col>
      <xdr:colOff>1255059</xdr:colOff>
      <xdr:row>0</xdr:row>
      <xdr:rowOff>11205</xdr:rowOff>
    </xdr:from>
    <xdr:to>
      <xdr:col>3</xdr:col>
      <xdr:colOff>1679910</xdr:colOff>
      <xdr:row>1</xdr:row>
      <xdr:rowOff>2524</xdr:rowOff>
    </xdr:to>
    <xdr:pic>
      <xdr:nvPicPr>
        <xdr:cNvPr id="3" name="Image 2" descr="Accueil - JDIQ">
          <a:extLst>
            <a:ext uri="{FF2B5EF4-FFF2-40B4-BE49-F238E27FC236}">
              <a16:creationId xmlns:a16="http://schemas.microsoft.com/office/drawing/2014/main" id="{C24F8695-6349-FA31-9AFB-6F895E2EA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2559" y="11205"/>
          <a:ext cx="2296233" cy="12127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abriel.larose@encoregloba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D25"/>
  <sheetViews>
    <sheetView zoomScaleNormal="100" workbookViewId="0"/>
  </sheetViews>
  <sheetFormatPr baseColWidth="10" defaultColWidth="9.140625" defaultRowHeight="12.75" x14ac:dyDescent="0.2"/>
  <cols>
    <col min="1" max="1" width="2.28515625" customWidth="1"/>
    <col min="2" max="2" width="9.28515625" style="2"/>
    <col min="4" max="4" width="116.28515625" customWidth="1"/>
  </cols>
  <sheetData>
    <row r="2" spans="2:4" x14ac:dyDescent="0.2">
      <c r="B2" s="6" t="s">
        <v>15</v>
      </c>
    </row>
    <row r="3" spans="2:4" ht="7.5" customHeight="1" x14ac:dyDescent="0.2"/>
    <row r="4" spans="2:4" ht="13.5" customHeight="1" x14ac:dyDescent="0.2">
      <c r="B4" s="2">
        <v>1</v>
      </c>
      <c r="C4" s="11" t="s">
        <v>30</v>
      </c>
    </row>
    <row r="5" spans="2:4" ht="7.5" customHeight="1" x14ac:dyDescent="0.2">
      <c r="C5" s="11"/>
    </row>
    <row r="6" spans="2:4" ht="13.5" customHeight="1" x14ac:dyDescent="0.2">
      <c r="B6" s="11"/>
      <c r="C6" s="12" t="s">
        <v>31</v>
      </c>
    </row>
    <row r="7" spans="2:4" ht="13.5" customHeight="1" x14ac:dyDescent="0.2">
      <c r="B7" s="11"/>
      <c r="C7" s="12" t="s">
        <v>33</v>
      </c>
    </row>
    <row r="8" spans="2:4" ht="13.5" customHeight="1" x14ac:dyDescent="0.2">
      <c r="B8" s="11"/>
      <c r="C8" s="12" t="s">
        <v>32</v>
      </c>
    </row>
    <row r="9" spans="2:4" ht="13.5" customHeight="1" x14ac:dyDescent="0.2">
      <c r="B9" s="11"/>
      <c r="C9" s="12" t="s">
        <v>34</v>
      </c>
    </row>
    <row r="10" spans="2:4" ht="7.5" customHeight="1" x14ac:dyDescent="0.2"/>
    <row r="11" spans="2:4" ht="13.5" customHeight="1" x14ac:dyDescent="0.2">
      <c r="B11" s="2">
        <v>2</v>
      </c>
      <c r="C11" t="s">
        <v>16</v>
      </c>
    </row>
    <row r="12" spans="2:4" ht="7.5" customHeight="1" x14ac:dyDescent="0.2"/>
    <row r="13" spans="2:4" x14ac:dyDescent="0.2">
      <c r="B13" s="2">
        <v>3</v>
      </c>
      <c r="C13" t="s">
        <v>17</v>
      </c>
    </row>
    <row r="14" spans="2:4" ht="4.5" customHeight="1" x14ac:dyDescent="0.2"/>
    <row r="15" spans="2:4" ht="18" customHeight="1" x14ac:dyDescent="0.2">
      <c r="C15" s="8" t="s">
        <v>35</v>
      </c>
      <c r="D15" t="s">
        <v>36</v>
      </c>
    </row>
    <row r="16" spans="2:4" ht="18" customHeight="1" x14ac:dyDescent="0.2">
      <c r="C16" s="8" t="s">
        <v>18</v>
      </c>
      <c r="D16" s="7" t="s">
        <v>28</v>
      </c>
    </row>
    <row r="17" spans="2:4" ht="18" customHeight="1" x14ac:dyDescent="0.2">
      <c r="C17" s="8" t="s">
        <v>19</v>
      </c>
      <c r="D17" s="7" t="s">
        <v>29</v>
      </c>
    </row>
    <row r="18" spans="2:4" ht="18" customHeight="1" x14ac:dyDescent="0.2">
      <c r="C18" s="8" t="s">
        <v>20</v>
      </c>
      <c r="D18" t="s">
        <v>21</v>
      </c>
    </row>
    <row r="19" spans="2:4" ht="18" customHeight="1" x14ac:dyDescent="0.2">
      <c r="C19" s="8" t="s">
        <v>22</v>
      </c>
      <c r="D19" t="s">
        <v>23</v>
      </c>
    </row>
    <row r="20" spans="2:4" ht="18" customHeight="1" x14ac:dyDescent="0.2">
      <c r="C20" s="8" t="s">
        <v>38</v>
      </c>
      <c r="D20" t="s">
        <v>27</v>
      </c>
    </row>
    <row r="21" spans="2:4" ht="18" customHeight="1" x14ac:dyDescent="0.2">
      <c r="C21" s="8" t="s">
        <v>39</v>
      </c>
      <c r="D21" t="s">
        <v>26</v>
      </c>
    </row>
    <row r="22" spans="2:4" ht="18" customHeight="1" x14ac:dyDescent="0.2">
      <c r="C22" s="8" t="s">
        <v>40</v>
      </c>
      <c r="D22" t="s">
        <v>24</v>
      </c>
    </row>
    <row r="23" spans="2:4" ht="18" customHeight="1" x14ac:dyDescent="0.2">
      <c r="C23" s="8" t="s">
        <v>41</v>
      </c>
      <c r="D23" t="s">
        <v>25</v>
      </c>
    </row>
    <row r="24" spans="2:4" ht="7.5" customHeight="1" x14ac:dyDescent="0.2"/>
    <row r="25" spans="2:4" ht="18" customHeight="1" x14ac:dyDescent="0.2">
      <c r="B25" s="2">
        <v>4</v>
      </c>
      <c r="C25" s="10" t="s">
        <v>37</v>
      </c>
    </row>
  </sheetData>
  <phoneticPr fontId="2" type="noConversion"/>
  <pageMargins left="0.75" right="0.75" top="1" bottom="1" header="0.5" footer="0.5"/>
  <pageSetup scale="66" orientation="portrait" r:id="rId1"/>
  <headerFooter alignWithMargins="0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B272"/>
  <sheetViews>
    <sheetView tabSelected="1" zoomScaleNormal="100" workbookViewId="0">
      <selection activeCell="B2" sqref="B2:D2"/>
    </sheetView>
  </sheetViews>
  <sheetFormatPr baseColWidth="10" defaultColWidth="9.140625" defaultRowHeight="12.75" x14ac:dyDescent="0.2"/>
  <cols>
    <col min="1" max="1" width="27.42578125" customWidth="1"/>
    <col min="2" max="2" width="15.42578125" customWidth="1"/>
    <col min="3" max="3" width="28" customWidth="1"/>
    <col min="4" max="4" width="28.7109375" customWidth="1"/>
    <col min="5" max="5" width="0.5703125" customWidth="1"/>
    <col min="6" max="6" width="2.28515625" customWidth="1"/>
    <col min="7" max="7" width="25.7109375" customWidth="1"/>
    <col min="8" max="8" width="0.5703125" customWidth="1"/>
    <col min="9" max="9" width="15.5703125" customWidth="1"/>
    <col min="10" max="10" width="21.140625" customWidth="1"/>
    <col min="11" max="11" width="9.140625" customWidth="1"/>
    <col min="12" max="12" width="19.7109375" customWidth="1"/>
    <col min="13" max="13" width="27.42578125" style="47" customWidth="1"/>
    <col min="14" max="14" width="37.42578125" style="46" customWidth="1"/>
    <col min="15" max="15" width="53" style="50" customWidth="1"/>
    <col min="16" max="16" width="10.7109375" style="44" bestFit="1" customWidth="1"/>
    <col min="17" max="21" width="9.28515625" style="46"/>
    <col min="22" max="22" width="9.28515625" style="44"/>
  </cols>
  <sheetData>
    <row r="1" spans="1:28" ht="96" customHeight="1" thickBot="1" x14ac:dyDescent="0.35">
      <c r="A1" s="126"/>
      <c r="B1" s="126"/>
      <c r="C1" s="127"/>
      <c r="D1" s="123" t="s">
        <v>70</v>
      </c>
      <c r="E1" s="124"/>
      <c r="F1" s="125">
        <v>1</v>
      </c>
      <c r="G1" s="272" t="s">
        <v>135</v>
      </c>
      <c r="H1" s="272"/>
      <c r="I1" s="273"/>
      <c r="J1" s="273"/>
      <c r="K1" s="273"/>
      <c r="L1" s="273"/>
      <c r="M1" s="145"/>
      <c r="N1" s="146"/>
      <c r="O1" s="147"/>
      <c r="P1" s="148"/>
      <c r="Q1" s="146"/>
      <c r="R1" s="146"/>
      <c r="S1" s="146"/>
      <c r="T1" s="146"/>
      <c r="U1" s="146"/>
    </row>
    <row r="2" spans="1:28" ht="18.75" customHeight="1" x14ac:dyDescent="0.2">
      <c r="A2" s="44" t="s">
        <v>132</v>
      </c>
      <c r="B2" s="274"/>
      <c r="C2" s="274"/>
      <c r="D2" s="275"/>
      <c r="E2" s="6"/>
      <c r="F2" s="77"/>
      <c r="G2" s="44" t="s">
        <v>61</v>
      </c>
      <c r="H2" s="44"/>
      <c r="I2" s="277" t="s">
        <v>156</v>
      </c>
      <c r="J2" s="278"/>
      <c r="K2" s="278"/>
      <c r="L2" s="279"/>
      <c r="M2" s="149"/>
      <c r="N2" s="146"/>
      <c r="O2" s="147"/>
      <c r="P2" s="148"/>
      <c r="Q2" s="146"/>
      <c r="R2" s="146"/>
      <c r="S2" s="146"/>
      <c r="T2" s="146"/>
      <c r="U2" s="146"/>
    </row>
    <row r="3" spans="1:28" ht="18.75" customHeight="1" x14ac:dyDescent="0.2">
      <c r="A3" s="44"/>
      <c r="B3" s="254"/>
      <c r="C3" s="254"/>
      <c r="D3" s="254"/>
      <c r="E3" s="6"/>
      <c r="F3" s="77"/>
      <c r="G3" s="44"/>
      <c r="H3" s="44"/>
      <c r="I3" s="276"/>
      <c r="J3" s="284"/>
      <c r="K3" s="284"/>
      <c r="L3" s="285"/>
      <c r="M3" s="149"/>
      <c r="N3" s="146"/>
      <c r="O3" s="147"/>
      <c r="P3" s="148"/>
      <c r="Q3" s="146"/>
      <c r="R3" s="146"/>
      <c r="S3" s="146"/>
      <c r="T3" s="146"/>
      <c r="U3" s="146"/>
    </row>
    <row r="4" spans="1:28" ht="14.25" x14ac:dyDescent="0.2">
      <c r="A4" s="44" t="s">
        <v>52</v>
      </c>
      <c r="B4" s="276"/>
      <c r="C4" s="276"/>
      <c r="D4" s="276"/>
      <c r="E4" s="6"/>
      <c r="F4" s="77"/>
      <c r="G4" s="44" t="s">
        <v>62</v>
      </c>
      <c r="H4" s="44"/>
      <c r="I4" s="254" t="s">
        <v>157</v>
      </c>
      <c r="J4" s="255"/>
      <c r="K4" s="255"/>
      <c r="L4" s="256"/>
      <c r="M4" s="208"/>
      <c r="N4" s="195"/>
      <c r="O4" s="209"/>
      <c r="P4" s="195"/>
      <c r="Q4" s="195"/>
      <c r="R4" s="195"/>
      <c r="S4" s="195"/>
      <c r="T4" s="195"/>
      <c r="U4" s="195"/>
    </row>
    <row r="5" spans="1:28" ht="14.25" x14ac:dyDescent="0.2">
      <c r="A5" s="44" t="s">
        <v>53</v>
      </c>
      <c r="B5" s="276"/>
      <c r="C5" s="276"/>
      <c r="D5" s="276"/>
      <c r="E5" s="6"/>
      <c r="F5" s="77"/>
      <c r="G5" s="44" t="s">
        <v>63</v>
      </c>
      <c r="H5" s="44"/>
      <c r="I5" s="254"/>
      <c r="J5" s="255"/>
      <c r="K5" s="280"/>
      <c r="L5" s="281"/>
      <c r="M5" s="208"/>
      <c r="N5" s="195"/>
      <c r="O5" s="209"/>
      <c r="P5" s="195"/>
      <c r="Q5" s="195"/>
      <c r="R5" s="195"/>
      <c r="S5" s="195"/>
      <c r="T5" s="195"/>
      <c r="U5" s="195"/>
    </row>
    <row r="6" spans="1:28" ht="14.25" x14ac:dyDescent="0.2">
      <c r="A6" s="44" t="s">
        <v>54</v>
      </c>
      <c r="B6" s="75"/>
      <c r="C6" s="93" t="s">
        <v>72</v>
      </c>
      <c r="D6" s="73"/>
      <c r="E6" s="6"/>
      <c r="F6" s="77"/>
      <c r="G6" s="44" t="s">
        <v>64</v>
      </c>
      <c r="H6" s="44"/>
      <c r="I6" s="15" t="s">
        <v>162</v>
      </c>
      <c r="J6" s="94" t="s">
        <v>69</v>
      </c>
      <c r="K6" s="248"/>
      <c r="L6" s="249"/>
      <c r="M6" s="210"/>
      <c r="N6" s="195"/>
      <c r="O6" s="209"/>
      <c r="P6" s="195"/>
      <c r="Q6" s="195"/>
      <c r="R6" s="195"/>
      <c r="S6" s="195"/>
      <c r="T6" s="195"/>
      <c r="U6" s="195"/>
    </row>
    <row r="7" spans="1:28" ht="14.25" x14ac:dyDescent="0.2">
      <c r="A7" s="44" t="s">
        <v>55</v>
      </c>
      <c r="B7" s="254"/>
      <c r="C7" s="255"/>
      <c r="D7" s="255"/>
      <c r="E7" s="95"/>
      <c r="F7" s="77"/>
      <c r="G7" s="44" t="s">
        <v>65</v>
      </c>
      <c r="H7" s="44"/>
      <c r="I7" s="15" t="s">
        <v>160</v>
      </c>
      <c r="J7" s="94" t="s">
        <v>69</v>
      </c>
      <c r="K7" s="250" t="s">
        <v>158</v>
      </c>
      <c r="L7" s="251"/>
      <c r="M7" s="210"/>
      <c r="N7" s="195"/>
      <c r="O7" s="209"/>
      <c r="P7" s="195"/>
      <c r="Q7" s="195"/>
      <c r="R7" s="195"/>
      <c r="S7" s="195"/>
      <c r="T7" s="195"/>
      <c r="U7" s="195"/>
    </row>
    <row r="8" spans="1:28" ht="14.25" x14ac:dyDescent="0.2">
      <c r="A8" s="44" t="s">
        <v>56</v>
      </c>
      <c r="B8" s="254"/>
      <c r="C8" s="254"/>
      <c r="D8" s="73"/>
      <c r="E8" s="6"/>
      <c r="F8" s="77"/>
      <c r="G8" s="44" t="s">
        <v>66</v>
      </c>
      <c r="H8" s="44"/>
      <c r="I8" s="63" t="s">
        <v>161</v>
      </c>
      <c r="J8" s="94" t="s">
        <v>69</v>
      </c>
      <c r="K8" s="252" t="s">
        <v>159</v>
      </c>
      <c r="L8" s="253"/>
      <c r="M8" s="210"/>
      <c r="N8" s="195"/>
      <c r="O8" s="209"/>
      <c r="P8" s="195"/>
      <c r="Q8" s="195"/>
      <c r="R8" s="195"/>
      <c r="S8" s="195"/>
      <c r="T8" s="195"/>
      <c r="U8" s="195"/>
    </row>
    <row r="9" spans="1:28" ht="14.25" x14ac:dyDescent="0.2">
      <c r="A9" s="44" t="s">
        <v>57</v>
      </c>
      <c r="B9" s="254"/>
      <c r="C9" s="255"/>
      <c r="D9" s="255"/>
      <c r="E9" s="95"/>
      <c r="F9" s="77"/>
      <c r="G9" s="44" t="s">
        <v>67</v>
      </c>
      <c r="H9" s="44"/>
      <c r="I9" s="254" t="s">
        <v>42</v>
      </c>
      <c r="J9" s="255"/>
      <c r="K9" s="255"/>
      <c r="L9" s="256"/>
      <c r="M9" s="208"/>
      <c r="N9" s="195"/>
      <c r="O9" s="209"/>
      <c r="P9" s="195"/>
      <c r="Q9" s="195"/>
      <c r="R9" s="195"/>
      <c r="S9" s="195"/>
      <c r="T9" s="195"/>
      <c r="U9" s="195"/>
    </row>
    <row r="10" spans="1:28" ht="14.25" x14ac:dyDescent="0.2">
      <c r="A10" s="44" t="s">
        <v>58</v>
      </c>
      <c r="B10" s="75"/>
      <c r="C10" s="93" t="s">
        <v>71</v>
      </c>
      <c r="D10" s="73"/>
      <c r="E10" s="6"/>
      <c r="F10" s="77"/>
      <c r="G10" s="44" t="s">
        <v>68</v>
      </c>
      <c r="H10" s="44"/>
      <c r="I10" s="75"/>
      <c r="J10" s="93" t="s">
        <v>56</v>
      </c>
      <c r="K10" s="282"/>
      <c r="L10" s="283"/>
      <c r="M10" s="212"/>
      <c r="N10" s="146"/>
      <c r="O10" s="147"/>
      <c r="P10" s="146"/>
      <c r="Q10" s="146"/>
      <c r="R10" s="146"/>
      <c r="S10" s="146"/>
      <c r="T10" s="146"/>
      <c r="U10" s="146"/>
    </row>
    <row r="11" spans="1:28" ht="5.25" customHeight="1" thickBot="1" x14ac:dyDescent="0.25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156"/>
      <c r="M11" s="142"/>
      <c r="N11" s="146"/>
      <c r="O11" s="147"/>
      <c r="P11" s="146"/>
      <c r="Q11" s="146"/>
      <c r="R11" s="146"/>
      <c r="S11" s="146"/>
      <c r="T11" s="146"/>
      <c r="U11" s="146"/>
    </row>
    <row r="12" spans="1:28" ht="6.75" customHeight="1" x14ac:dyDescent="0.2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88"/>
      <c r="M12" s="142"/>
      <c r="N12" s="146"/>
      <c r="O12" s="147"/>
      <c r="P12" s="146"/>
      <c r="Q12" s="146"/>
      <c r="R12" s="146"/>
      <c r="S12" s="146"/>
      <c r="T12" s="146"/>
      <c r="U12" s="146"/>
    </row>
    <row r="13" spans="1:28" ht="15" x14ac:dyDescent="0.25">
      <c r="A13" s="74" t="s">
        <v>59</v>
      </c>
      <c r="B13" s="286" t="s">
        <v>60</v>
      </c>
      <c r="C13" s="286"/>
      <c r="D13" s="286"/>
      <c r="E13" s="286"/>
      <c r="F13" s="286"/>
      <c r="G13" s="286"/>
      <c r="H13" s="286"/>
      <c r="I13" s="286"/>
      <c r="J13" s="74" t="s">
        <v>152</v>
      </c>
      <c r="K13" s="74"/>
      <c r="L13" s="16" t="s">
        <v>0</v>
      </c>
      <c r="M13" s="213" t="s">
        <v>49</v>
      </c>
      <c r="N13" s="214"/>
      <c r="O13" s="215"/>
      <c r="P13" s="143"/>
      <c r="Q13" s="143"/>
      <c r="R13" s="143"/>
      <c r="S13" s="143"/>
      <c r="T13" s="143"/>
      <c r="U13" s="146"/>
      <c r="V13" s="38"/>
      <c r="W13" s="38"/>
      <c r="X13" s="38"/>
      <c r="Y13" s="38"/>
      <c r="Z13" s="38"/>
      <c r="AA13" s="38"/>
      <c r="AB13" s="38"/>
    </row>
    <row r="14" spans="1:28" s="1" customFormat="1" ht="14.25" customHeight="1" thickBot="1" x14ac:dyDescent="0.25">
      <c r="A14" s="112" t="s">
        <v>140</v>
      </c>
      <c r="B14" s="113"/>
      <c r="C14" s="114"/>
      <c r="D14" s="114"/>
      <c r="E14" s="114"/>
      <c r="F14" s="114"/>
      <c r="G14" s="114"/>
      <c r="H14" s="114"/>
      <c r="I14" s="115"/>
      <c r="J14" s="17"/>
      <c r="K14" s="18"/>
      <c r="L14" s="19"/>
      <c r="M14" s="216"/>
      <c r="N14" s="214"/>
      <c r="O14" s="217"/>
      <c r="P14" s="218"/>
      <c r="Q14" s="218"/>
      <c r="R14" s="218"/>
      <c r="S14" s="218"/>
      <c r="T14" s="218"/>
      <c r="U14" s="219"/>
      <c r="V14" s="71"/>
      <c r="W14" s="71"/>
      <c r="X14" s="71"/>
      <c r="Y14" s="71"/>
      <c r="Z14" s="71"/>
      <c r="AA14" s="71"/>
      <c r="AB14" s="71"/>
    </row>
    <row r="15" spans="1:28" ht="14.25" customHeight="1" x14ac:dyDescent="0.2">
      <c r="A15" s="3"/>
      <c r="B15" s="60" t="s">
        <v>73</v>
      </c>
      <c r="C15" s="78"/>
      <c r="D15" s="39"/>
      <c r="E15" s="39"/>
      <c r="F15" s="39"/>
      <c r="G15" s="39"/>
      <c r="H15" s="39"/>
      <c r="I15" s="79"/>
      <c r="J15" s="36">
        <v>653</v>
      </c>
      <c r="K15" s="97"/>
      <c r="L15" s="98" t="str">
        <f>+IF(A15="","",+A15*J15*F1)</f>
        <v/>
      </c>
      <c r="M15" s="220" t="str">
        <f>IF(A15=0,"",IF(A15&gt;1,(258+129*(A15-1)),258))</f>
        <v/>
      </c>
      <c r="N15" s="221" t="s">
        <v>142</v>
      </c>
      <c r="O15" s="222" t="s">
        <v>44</v>
      </c>
      <c r="P15" s="223"/>
      <c r="Q15" s="143"/>
      <c r="R15" s="143">
        <v>258</v>
      </c>
      <c r="S15" s="143"/>
      <c r="T15" s="143">
        <v>129</v>
      </c>
      <c r="U15" s="146"/>
      <c r="V15" s="38"/>
      <c r="W15" s="38"/>
      <c r="X15" s="38"/>
      <c r="Y15" s="38"/>
      <c r="Z15" s="38"/>
      <c r="AA15" s="38"/>
      <c r="AB15" s="38"/>
    </row>
    <row r="16" spans="1:28" ht="14.25" customHeight="1" x14ac:dyDescent="0.2">
      <c r="A16" s="3"/>
      <c r="B16" s="60" t="s">
        <v>74</v>
      </c>
      <c r="C16" s="80"/>
      <c r="D16" s="39"/>
      <c r="E16" s="39"/>
      <c r="F16" s="39"/>
      <c r="G16" s="39"/>
      <c r="H16" s="39"/>
      <c r="I16" s="79"/>
      <c r="J16" s="36">
        <v>751.5</v>
      </c>
      <c r="K16" s="97"/>
      <c r="L16" s="98" t="str">
        <f>+IF(A16="","",+A16*J16*F1)</f>
        <v/>
      </c>
      <c r="M16" s="220" t="str">
        <f t="shared" ref="M16:M17" si="0">IF(A16=0,"",IF(A16&gt;1,(258+129*(A16-1)),258))</f>
        <v/>
      </c>
      <c r="N16" s="221" t="s">
        <v>142</v>
      </c>
      <c r="O16" s="222" t="s">
        <v>44</v>
      </c>
      <c r="P16" s="223"/>
      <c r="Q16" s="143"/>
      <c r="R16" s="143">
        <v>258</v>
      </c>
      <c r="S16" s="143"/>
      <c r="T16" s="143">
        <v>129</v>
      </c>
      <c r="U16" s="146"/>
      <c r="V16" s="38"/>
      <c r="W16" s="38"/>
      <c r="X16" s="38"/>
      <c r="Y16" s="38"/>
      <c r="Z16" s="38"/>
      <c r="AA16" s="38"/>
      <c r="AB16" s="38"/>
    </row>
    <row r="17" spans="1:28" ht="14.25" customHeight="1" x14ac:dyDescent="0.2">
      <c r="A17" s="3"/>
      <c r="B17" s="35" t="s">
        <v>125</v>
      </c>
      <c r="C17" s="80"/>
      <c r="D17" s="39"/>
      <c r="E17" s="39"/>
      <c r="F17" s="39"/>
      <c r="G17" s="39"/>
      <c r="H17" s="39"/>
      <c r="I17" s="79"/>
      <c r="J17" s="36">
        <v>981.5</v>
      </c>
      <c r="K17" s="97"/>
      <c r="L17" s="98" t="str">
        <f>+IF(A17="","",+A17*J17*F1)</f>
        <v/>
      </c>
      <c r="M17" s="220" t="str">
        <f t="shared" si="0"/>
        <v/>
      </c>
      <c r="N17" s="221" t="s">
        <v>142</v>
      </c>
      <c r="O17" s="222" t="s">
        <v>44</v>
      </c>
      <c r="P17" s="223"/>
      <c r="Q17" s="143"/>
      <c r="R17" s="143">
        <v>258</v>
      </c>
      <c r="S17" s="143"/>
      <c r="T17" s="143">
        <v>129</v>
      </c>
      <c r="U17" s="146"/>
      <c r="V17" s="38"/>
      <c r="W17" s="38"/>
      <c r="X17" s="38"/>
      <c r="Y17" s="38"/>
      <c r="Z17" s="38"/>
      <c r="AA17" s="38"/>
      <c r="AB17" s="38"/>
    </row>
    <row r="18" spans="1:28" ht="14.25" customHeight="1" x14ac:dyDescent="0.2">
      <c r="A18" s="3"/>
      <c r="B18" s="60" t="s">
        <v>130</v>
      </c>
      <c r="C18" s="80"/>
      <c r="D18" s="39"/>
      <c r="E18" s="39"/>
      <c r="F18" s="39"/>
      <c r="G18" s="39"/>
      <c r="H18" s="39"/>
      <c r="I18" s="79"/>
      <c r="J18" s="36">
        <v>1152.5</v>
      </c>
      <c r="K18" s="97"/>
      <c r="L18" s="98" t="str">
        <f>+IF(A18="","",+A18*J18*F1)</f>
        <v/>
      </c>
      <c r="M18" s="220" t="str">
        <f>IF(A18=0,"",IF(A18&gt;1,(344+344*(A18-1)),344))</f>
        <v/>
      </c>
      <c r="N18" s="221" t="s">
        <v>143</v>
      </c>
      <c r="O18" s="222" t="s">
        <v>50</v>
      </c>
      <c r="P18" s="223"/>
      <c r="Q18" s="143"/>
      <c r="R18" s="143">
        <v>344</v>
      </c>
      <c r="S18" s="143"/>
      <c r="T18" s="143">
        <v>344</v>
      </c>
      <c r="U18" s="146"/>
      <c r="V18" s="38"/>
      <c r="W18" s="38"/>
      <c r="X18" s="38"/>
      <c r="Y18" s="38"/>
      <c r="Z18" s="38"/>
      <c r="AA18" s="38"/>
      <c r="AB18" s="38"/>
    </row>
    <row r="19" spans="1:28" ht="14.25" customHeight="1" x14ac:dyDescent="0.2">
      <c r="A19" s="3"/>
      <c r="B19" s="60" t="s">
        <v>150</v>
      </c>
      <c r="C19" s="80"/>
      <c r="D19" s="49"/>
      <c r="E19" s="49"/>
      <c r="F19" s="49"/>
      <c r="G19" s="49"/>
      <c r="H19" s="49"/>
      <c r="I19" s="79"/>
      <c r="J19" s="36">
        <v>1306.5</v>
      </c>
      <c r="K19" s="97"/>
      <c r="L19" s="98" t="str">
        <f>+IF(A19="","",+A19*J19*F1)</f>
        <v/>
      </c>
      <c r="M19" s="220" t="str">
        <f t="shared" ref="M19:M20" si="1">IF(A19=0,"",IF(A19&gt;1,(344+344*(A19-1)),344))</f>
        <v/>
      </c>
      <c r="N19" s="221" t="s">
        <v>143</v>
      </c>
      <c r="O19" s="222" t="s">
        <v>50</v>
      </c>
      <c r="P19" s="223"/>
      <c r="Q19" s="143"/>
      <c r="R19" s="143">
        <v>344</v>
      </c>
      <c r="S19" s="143"/>
      <c r="T19" s="143">
        <v>344</v>
      </c>
      <c r="U19" s="146"/>
      <c r="V19" s="38"/>
      <c r="W19" s="38"/>
      <c r="X19" s="38"/>
      <c r="Y19" s="38"/>
      <c r="Z19" s="38"/>
      <c r="AA19" s="38"/>
      <c r="AB19" s="38"/>
    </row>
    <row r="20" spans="1:28" ht="14.25" customHeight="1" x14ac:dyDescent="0.2">
      <c r="A20" s="3"/>
      <c r="B20" s="60" t="s">
        <v>75</v>
      </c>
      <c r="C20" s="80"/>
      <c r="D20" s="49"/>
      <c r="E20" s="49"/>
      <c r="F20" s="49"/>
      <c r="G20" s="49"/>
      <c r="H20" s="49"/>
      <c r="I20" s="79"/>
      <c r="J20" s="36">
        <v>1524.5</v>
      </c>
      <c r="K20" s="97"/>
      <c r="L20" s="98" t="str">
        <f>+IF(A20="","",+A20*J20*F1)</f>
        <v/>
      </c>
      <c r="M20" s="220" t="str">
        <f t="shared" si="1"/>
        <v/>
      </c>
      <c r="N20" s="221" t="s">
        <v>143</v>
      </c>
      <c r="O20" s="222" t="s">
        <v>50</v>
      </c>
      <c r="P20" s="223"/>
      <c r="Q20" s="143"/>
      <c r="R20" s="143">
        <v>344</v>
      </c>
      <c r="S20" s="143"/>
      <c r="T20" s="143">
        <v>344</v>
      </c>
      <c r="U20" s="146"/>
      <c r="V20" s="38"/>
      <c r="W20" s="38"/>
      <c r="X20" s="38"/>
      <c r="Y20" s="38"/>
      <c r="Z20" s="38"/>
      <c r="AA20" s="38"/>
      <c r="AB20" s="38"/>
    </row>
    <row r="21" spans="1:28" ht="14.25" customHeight="1" x14ac:dyDescent="0.2">
      <c r="A21" s="3"/>
      <c r="B21" s="64"/>
      <c r="C21" s="80"/>
      <c r="D21" s="49"/>
      <c r="E21" s="49"/>
      <c r="F21" s="49"/>
      <c r="G21" s="49"/>
      <c r="H21" s="49"/>
      <c r="I21" s="79"/>
      <c r="J21" s="36"/>
      <c r="K21" s="97"/>
      <c r="L21" s="98"/>
      <c r="M21" s="220"/>
      <c r="N21" s="221"/>
      <c r="O21" s="222"/>
      <c r="P21" s="223"/>
      <c r="Q21" s="143"/>
      <c r="R21" s="143"/>
      <c r="S21" s="143"/>
      <c r="T21" s="143"/>
      <c r="U21" s="146"/>
      <c r="V21" s="38"/>
      <c r="W21" s="38"/>
      <c r="X21" s="38"/>
      <c r="Y21" s="38"/>
      <c r="Z21" s="38"/>
      <c r="AA21" s="38"/>
      <c r="AB21" s="38"/>
    </row>
    <row r="22" spans="1:28" ht="14.25" customHeight="1" x14ac:dyDescent="0.2">
      <c r="A22" s="3"/>
      <c r="B22" s="60" t="s">
        <v>76</v>
      </c>
      <c r="C22" s="80"/>
      <c r="D22" s="49"/>
      <c r="E22" s="49"/>
      <c r="F22" s="49"/>
      <c r="G22" s="49"/>
      <c r="H22" s="49"/>
      <c r="I22" s="79"/>
      <c r="J22" s="36">
        <v>1088.5</v>
      </c>
      <c r="K22" s="97"/>
      <c r="L22" s="98" t="str">
        <f>+IF(A22="","",+A22*J22*F1)</f>
        <v/>
      </c>
      <c r="M22" s="220" t="str">
        <f>IF(A22=0,"",IF(A22&gt;1,(258+129*(A22-1)),258))</f>
        <v/>
      </c>
      <c r="N22" s="221" t="s">
        <v>142</v>
      </c>
      <c r="O22" s="222" t="s">
        <v>44</v>
      </c>
      <c r="P22" s="223"/>
      <c r="Q22" s="143"/>
      <c r="R22" s="143">
        <v>258</v>
      </c>
      <c r="S22" s="143"/>
      <c r="T22" s="143">
        <v>129</v>
      </c>
      <c r="U22" s="146"/>
      <c r="V22" s="38"/>
      <c r="W22" s="38"/>
      <c r="X22" s="38"/>
      <c r="Y22" s="38"/>
      <c r="Z22" s="38"/>
      <c r="AA22" s="38"/>
      <c r="AB22" s="38"/>
    </row>
    <row r="23" spans="1:28" ht="14.25" customHeight="1" x14ac:dyDescent="0.2">
      <c r="A23" s="3"/>
      <c r="B23" s="60" t="s">
        <v>77</v>
      </c>
      <c r="C23" s="80"/>
      <c r="D23" s="49"/>
      <c r="E23" s="49"/>
      <c r="F23" s="49"/>
      <c r="G23" s="49"/>
      <c r="H23" s="49"/>
      <c r="I23" s="79"/>
      <c r="J23" s="36">
        <v>1524.5</v>
      </c>
      <c r="K23" s="97"/>
      <c r="L23" s="98" t="str">
        <f>+IF(A23="","",+A23*J23*F1)</f>
        <v/>
      </c>
      <c r="M23" s="220" t="str">
        <f>IF(A23=0,"",IF(A23&gt;1,(344+344*(A23-1)),344))</f>
        <v/>
      </c>
      <c r="N23" s="221" t="s">
        <v>143</v>
      </c>
      <c r="O23" s="222" t="s">
        <v>50</v>
      </c>
      <c r="P23" s="223"/>
      <c r="Q23" s="143"/>
      <c r="R23" s="143">
        <v>344</v>
      </c>
      <c r="S23" s="143"/>
      <c r="T23" s="143">
        <v>344</v>
      </c>
      <c r="U23" s="146"/>
      <c r="V23" s="38"/>
      <c r="W23" s="38"/>
      <c r="X23" s="38"/>
      <c r="Y23" s="38"/>
      <c r="Z23" s="38"/>
      <c r="AA23" s="38"/>
      <c r="AB23" s="38"/>
    </row>
    <row r="24" spans="1:28" ht="14.25" customHeight="1" x14ac:dyDescent="0.2">
      <c r="A24" s="3"/>
      <c r="B24" s="37"/>
      <c r="C24" s="81"/>
      <c r="D24" s="49"/>
      <c r="E24" s="49"/>
      <c r="F24" s="49"/>
      <c r="G24" s="49"/>
      <c r="H24" s="49"/>
      <c r="I24" s="79"/>
      <c r="J24" s="36"/>
      <c r="K24" s="97"/>
      <c r="L24" s="98"/>
      <c r="M24" s="220"/>
      <c r="N24" s="221"/>
      <c r="O24" s="222"/>
      <c r="P24" s="223"/>
      <c r="Q24" s="143"/>
      <c r="R24" s="143"/>
      <c r="S24" s="143"/>
      <c r="T24" s="143"/>
      <c r="U24" s="146"/>
      <c r="V24" s="38"/>
      <c r="W24" s="38"/>
      <c r="X24" s="38"/>
      <c r="Y24" s="38"/>
      <c r="Z24" s="38"/>
      <c r="AA24" s="38"/>
      <c r="AB24" s="38"/>
    </row>
    <row r="25" spans="1:28" ht="14.25" customHeight="1" x14ac:dyDescent="0.2">
      <c r="A25" s="3"/>
      <c r="B25" s="60" t="s">
        <v>78</v>
      </c>
      <c r="C25" s="80"/>
      <c r="D25" s="49"/>
      <c r="E25" s="49"/>
      <c r="F25" s="49"/>
      <c r="G25" s="49"/>
      <c r="H25" s="49"/>
      <c r="I25" s="79"/>
      <c r="J25" s="36">
        <v>127.5</v>
      </c>
      <c r="K25" s="97"/>
      <c r="L25" s="98" t="str">
        <f>+IF(A25="","",+A25*J25*F1)</f>
        <v/>
      </c>
      <c r="M25" s="220" t="str">
        <f>IF(A25=0,"",A25*43)</f>
        <v/>
      </c>
      <c r="N25" s="221" t="s">
        <v>144</v>
      </c>
      <c r="O25" s="222" t="s">
        <v>48</v>
      </c>
      <c r="P25" s="223"/>
      <c r="Q25" s="143"/>
      <c r="R25" s="224" t="s">
        <v>145</v>
      </c>
      <c r="S25" s="143"/>
      <c r="T25" s="224" t="s">
        <v>145</v>
      </c>
      <c r="U25" s="146"/>
      <c r="V25" s="38"/>
      <c r="W25" s="38"/>
      <c r="X25" s="38"/>
      <c r="Y25" s="38"/>
      <c r="Z25" s="38"/>
      <c r="AA25" s="38"/>
      <c r="AB25" s="38"/>
    </row>
    <row r="26" spans="1:28" ht="14.25" customHeight="1" x14ac:dyDescent="0.2">
      <c r="A26" s="4"/>
      <c r="B26" s="60" t="s">
        <v>79</v>
      </c>
      <c r="C26" s="80"/>
      <c r="D26" s="49"/>
      <c r="E26" s="49"/>
      <c r="F26" s="49"/>
      <c r="G26" s="49"/>
      <c r="H26" s="49"/>
      <c r="I26" s="79"/>
      <c r="J26" s="36">
        <v>32</v>
      </c>
      <c r="K26" s="97"/>
      <c r="L26" s="98" t="str">
        <f>+IF(A26="","",+A26*J26*F1)</f>
        <v/>
      </c>
      <c r="M26" s="220"/>
      <c r="N26" s="221"/>
      <c r="O26" s="222"/>
      <c r="P26" s="223"/>
      <c r="Q26" s="143"/>
      <c r="R26" s="143"/>
      <c r="S26" s="143"/>
      <c r="T26" s="143"/>
      <c r="U26" s="146"/>
      <c r="V26" s="38"/>
      <c r="W26" s="38"/>
      <c r="X26" s="38"/>
      <c r="Y26" s="38"/>
      <c r="Z26" s="38"/>
      <c r="AA26" s="38"/>
      <c r="AB26" s="38"/>
    </row>
    <row r="27" spans="1:28" ht="14.25" customHeight="1" x14ac:dyDescent="0.2">
      <c r="A27" s="4"/>
      <c r="B27" s="35"/>
      <c r="C27" s="81"/>
      <c r="D27" s="49"/>
      <c r="E27" s="49"/>
      <c r="F27" s="49"/>
      <c r="G27" s="49"/>
      <c r="H27" s="49"/>
      <c r="I27" s="79"/>
      <c r="J27" s="36"/>
      <c r="K27" s="97"/>
      <c r="L27" s="98"/>
      <c r="M27" s="220"/>
      <c r="N27" s="221"/>
      <c r="O27" s="222"/>
      <c r="P27" s="223"/>
      <c r="Q27" s="143"/>
      <c r="R27" s="143"/>
      <c r="S27" s="143"/>
      <c r="T27" s="143"/>
      <c r="U27" s="146"/>
      <c r="V27" s="38"/>
      <c r="W27" s="38"/>
      <c r="X27" s="38"/>
      <c r="Y27" s="38"/>
      <c r="Z27" s="38"/>
      <c r="AA27" s="38"/>
      <c r="AB27" s="38"/>
    </row>
    <row r="28" spans="1:28" ht="14.25" customHeight="1" x14ac:dyDescent="0.2">
      <c r="A28" s="4"/>
      <c r="B28" s="60" t="s">
        <v>80</v>
      </c>
      <c r="C28" s="80"/>
      <c r="D28" s="49"/>
      <c r="E28" s="49"/>
      <c r="F28" s="49"/>
      <c r="G28" s="49"/>
      <c r="H28" s="49"/>
      <c r="I28" s="79"/>
      <c r="J28" s="36">
        <v>855</v>
      </c>
      <c r="K28" s="97"/>
      <c r="L28" s="98" t="str">
        <f>+IF(A28="","",+A28*J28*F1)</f>
        <v/>
      </c>
      <c r="M28" s="220" t="str">
        <f>IF(A28=0,"",IF(A28&gt;1,(172+86*(A28-1)),172))</f>
        <v/>
      </c>
      <c r="N28" s="221" t="s">
        <v>146</v>
      </c>
      <c r="O28" s="222" t="s">
        <v>45</v>
      </c>
      <c r="P28" s="223"/>
      <c r="Q28" s="143"/>
      <c r="R28" s="143">
        <v>172</v>
      </c>
      <c r="S28" s="143"/>
      <c r="T28" s="143">
        <v>86</v>
      </c>
      <c r="U28" s="146"/>
      <c r="V28" s="38"/>
      <c r="W28" s="38"/>
      <c r="X28" s="38"/>
      <c r="Y28" s="38"/>
      <c r="Z28" s="38"/>
      <c r="AA28" s="38"/>
      <c r="AB28" s="38"/>
    </row>
    <row r="29" spans="1:28" ht="14.25" customHeight="1" x14ac:dyDescent="0.2">
      <c r="A29" s="31"/>
      <c r="B29" s="32" t="s">
        <v>133</v>
      </c>
      <c r="C29" s="41"/>
      <c r="D29" s="41"/>
      <c r="E29" s="41"/>
      <c r="F29" s="41"/>
      <c r="G29" s="41"/>
      <c r="H29" s="41"/>
      <c r="I29" s="82"/>
      <c r="J29" s="36"/>
      <c r="K29" s="97"/>
      <c r="L29" s="98"/>
      <c r="M29" s="220"/>
      <c r="N29" s="221"/>
      <c r="O29" s="222"/>
      <c r="P29" s="223"/>
      <c r="Q29" s="143"/>
      <c r="R29" s="143"/>
      <c r="S29" s="143"/>
      <c r="T29" s="143"/>
      <c r="U29" s="146"/>
      <c r="V29" s="38"/>
      <c r="W29" s="38"/>
      <c r="X29" s="38"/>
      <c r="Y29" s="38"/>
      <c r="Z29" s="38"/>
      <c r="AA29" s="38"/>
      <c r="AB29" s="38"/>
    </row>
    <row r="30" spans="1:28" ht="14.25" customHeight="1" x14ac:dyDescent="0.2">
      <c r="A30" s="31"/>
      <c r="B30" s="83"/>
      <c r="C30" s="84"/>
      <c r="D30" s="84"/>
      <c r="E30" s="41"/>
      <c r="F30" s="41"/>
      <c r="G30" s="41"/>
      <c r="H30" s="41"/>
      <c r="I30" s="82"/>
      <c r="J30" s="36"/>
      <c r="K30" s="97"/>
      <c r="L30" s="98"/>
      <c r="M30" s="220"/>
      <c r="N30" s="221"/>
      <c r="O30" s="222"/>
      <c r="P30" s="223"/>
      <c r="Q30" s="143"/>
      <c r="R30" s="143"/>
      <c r="S30" s="143"/>
      <c r="T30" s="143"/>
      <c r="U30" s="146"/>
      <c r="V30" s="38"/>
      <c r="W30" s="38"/>
      <c r="X30" s="38"/>
      <c r="Y30" s="38"/>
      <c r="Z30" s="38"/>
      <c r="AA30" s="38"/>
      <c r="AB30" s="38"/>
    </row>
    <row r="31" spans="1:28" ht="14.25" customHeight="1" x14ac:dyDescent="0.2">
      <c r="A31" s="31"/>
      <c r="B31" s="269" t="s">
        <v>134</v>
      </c>
      <c r="C31" s="270"/>
      <c r="D31" s="270"/>
      <c r="E31" s="270"/>
      <c r="F31" s="270"/>
      <c r="G31" s="270"/>
      <c r="H31" s="270"/>
      <c r="I31" s="271"/>
      <c r="J31" s="36"/>
      <c r="K31" s="97"/>
      <c r="L31" s="98"/>
      <c r="M31" s="220"/>
      <c r="N31" s="221"/>
      <c r="O31" s="222"/>
      <c r="P31" s="223"/>
      <c r="Q31" s="143"/>
      <c r="R31" s="143"/>
      <c r="S31" s="143"/>
      <c r="T31" s="143"/>
      <c r="U31" s="146"/>
      <c r="V31" s="38"/>
      <c r="W31" s="38"/>
      <c r="X31" s="38"/>
      <c r="Y31" s="38"/>
      <c r="Z31" s="38"/>
      <c r="AA31" s="38"/>
      <c r="AB31" s="38"/>
    </row>
    <row r="32" spans="1:28" ht="14.25" customHeight="1" x14ac:dyDescent="0.2">
      <c r="A32" s="31"/>
      <c r="B32" s="85"/>
      <c r="C32" s="70"/>
      <c r="D32" s="70"/>
      <c r="E32" s="44"/>
      <c r="F32" s="44"/>
      <c r="G32" s="44"/>
      <c r="H32" s="44"/>
      <c r="I32" s="86"/>
      <c r="J32" s="191"/>
      <c r="K32" s="97"/>
      <c r="L32" s="98"/>
      <c r="M32" s="220"/>
      <c r="N32" s="221"/>
      <c r="O32" s="222"/>
      <c r="P32" s="223"/>
      <c r="Q32" s="143"/>
      <c r="R32" s="143"/>
      <c r="S32" s="143"/>
      <c r="T32" s="143"/>
      <c r="U32" s="146"/>
      <c r="V32" s="38"/>
      <c r="W32" s="38"/>
      <c r="X32" s="38"/>
      <c r="Y32" s="38"/>
      <c r="Z32" s="38"/>
      <c r="AA32" s="38"/>
      <c r="AB32" s="38"/>
    </row>
    <row r="33" spans="1:28" s="1" customFormat="1" ht="14.25" customHeight="1" thickBot="1" x14ac:dyDescent="0.25">
      <c r="A33" s="116" t="s">
        <v>96</v>
      </c>
      <c r="B33" s="117" t="s">
        <v>95</v>
      </c>
      <c r="C33" s="114"/>
      <c r="D33" s="114"/>
      <c r="E33" s="114"/>
      <c r="F33" s="114"/>
      <c r="G33" s="114"/>
      <c r="H33" s="114"/>
      <c r="I33" s="115"/>
      <c r="J33" s="192"/>
      <c r="K33" s="110"/>
      <c r="L33" s="98"/>
      <c r="M33" s="225"/>
      <c r="N33" s="221"/>
      <c r="O33" s="222"/>
      <c r="P33" s="223"/>
      <c r="Q33" s="218"/>
      <c r="R33" s="218"/>
      <c r="S33" s="218"/>
      <c r="T33" s="218"/>
      <c r="U33" s="219"/>
      <c r="V33" s="71"/>
      <c r="W33" s="71"/>
      <c r="X33" s="71"/>
      <c r="Y33" s="71"/>
      <c r="Z33" s="71"/>
      <c r="AA33" s="71"/>
      <c r="AB33" s="71"/>
    </row>
    <row r="34" spans="1:28" ht="14.25" customHeight="1" x14ac:dyDescent="0.2">
      <c r="A34" s="5"/>
      <c r="B34" s="35" t="s">
        <v>136</v>
      </c>
      <c r="C34" s="44"/>
      <c r="D34" s="76"/>
      <c r="E34" s="41"/>
      <c r="F34" s="41"/>
      <c r="G34" s="41"/>
      <c r="H34" s="41"/>
      <c r="I34" s="82"/>
      <c r="J34" s="36">
        <v>480</v>
      </c>
      <c r="K34" s="97"/>
      <c r="L34" s="98" t="str">
        <f>+IF(A34="","",+A34*J34*F1)</f>
        <v/>
      </c>
      <c r="M34" s="220"/>
      <c r="N34" s="215" t="s">
        <v>43</v>
      </c>
      <c r="O34" s="226"/>
      <c r="P34" s="143"/>
      <c r="Q34" s="143"/>
      <c r="R34" s="143"/>
      <c r="S34" s="143"/>
      <c r="T34" s="143"/>
      <c r="U34" s="146"/>
      <c r="V34" s="38"/>
      <c r="W34" s="38"/>
      <c r="X34" s="38"/>
      <c r="Y34" s="38"/>
      <c r="Z34" s="38"/>
      <c r="AA34" s="38"/>
      <c r="AB34" s="38"/>
    </row>
    <row r="35" spans="1:28" ht="14.25" customHeight="1" x14ac:dyDescent="0.2">
      <c r="A35" s="5"/>
      <c r="B35" s="35" t="s">
        <v>138</v>
      </c>
      <c r="C35" s="41"/>
      <c r="D35" s="87"/>
      <c r="E35" s="41"/>
      <c r="F35" s="41"/>
      <c r="G35" s="41"/>
      <c r="H35" s="41"/>
      <c r="I35" s="82"/>
      <c r="J35" s="36">
        <v>212</v>
      </c>
      <c r="K35" s="97"/>
      <c r="L35" s="98" t="str">
        <f>+IF(A35="","",+A35*J35*F1)</f>
        <v/>
      </c>
      <c r="M35" s="220"/>
      <c r="N35" s="215" t="s">
        <v>43</v>
      </c>
      <c r="O35" s="215"/>
      <c r="P35" s="143"/>
      <c r="Q35" s="143"/>
      <c r="R35" s="143"/>
      <c r="S35" s="143"/>
      <c r="T35" s="143"/>
      <c r="U35" s="146"/>
      <c r="V35" s="38"/>
      <c r="W35" s="38"/>
      <c r="X35" s="38"/>
      <c r="Y35" s="38"/>
      <c r="Z35" s="38"/>
      <c r="AA35" s="38"/>
      <c r="AB35" s="38"/>
    </row>
    <row r="36" spans="1:28" s="1" customFormat="1" ht="14.25" customHeight="1" thickBot="1" x14ac:dyDescent="0.25">
      <c r="A36" s="116" t="s">
        <v>91</v>
      </c>
      <c r="B36" s="113"/>
      <c r="C36" s="114"/>
      <c r="D36" s="114"/>
      <c r="E36" s="114"/>
      <c r="F36" s="114"/>
      <c r="G36" s="114"/>
      <c r="H36" s="114"/>
      <c r="I36" s="115"/>
      <c r="J36" s="192"/>
      <c r="K36" s="110"/>
      <c r="L36" s="98"/>
      <c r="M36" s="220"/>
      <c r="N36" s="215"/>
      <c r="O36" s="227"/>
      <c r="P36" s="218"/>
      <c r="Q36" s="218"/>
      <c r="R36" s="218"/>
      <c r="S36" s="218"/>
      <c r="T36" s="218"/>
      <c r="U36" s="219"/>
      <c r="V36" s="71"/>
      <c r="W36" s="71"/>
      <c r="X36" s="71"/>
      <c r="Y36" s="71"/>
      <c r="Z36" s="71"/>
      <c r="AA36" s="71"/>
      <c r="AB36" s="71"/>
    </row>
    <row r="37" spans="1:28" ht="14.25" customHeight="1" x14ac:dyDescent="0.2">
      <c r="A37" s="9"/>
      <c r="B37" s="60" t="s">
        <v>97</v>
      </c>
      <c r="C37" s="76"/>
      <c r="D37" s="65" t="s">
        <v>82</v>
      </c>
      <c r="E37" s="76"/>
      <c r="F37" s="76"/>
      <c r="G37" s="76"/>
      <c r="H37" s="76"/>
      <c r="I37" s="88"/>
      <c r="J37" s="36">
        <v>702</v>
      </c>
      <c r="K37" s="97"/>
      <c r="L37" s="98" t="str">
        <f>+IF(A37="","",+A37*J37*F1)</f>
        <v/>
      </c>
      <c r="M37" s="220" t="str">
        <f>IF(A37=0,"",86)</f>
        <v/>
      </c>
      <c r="N37" s="215" t="s">
        <v>147</v>
      </c>
      <c r="O37" s="226" t="s">
        <v>46</v>
      </c>
      <c r="P37" s="143"/>
      <c r="Q37" s="143"/>
      <c r="R37" s="143">
        <v>43</v>
      </c>
      <c r="S37" s="143"/>
      <c r="T37" s="143">
        <v>43</v>
      </c>
      <c r="U37" s="146"/>
      <c r="V37" s="38"/>
      <c r="W37" s="38"/>
      <c r="X37" s="38"/>
      <c r="Y37" s="38"/>
      <c r="Z37" s="38"/>
      <c r="AA37" s="38"/>
      <c r="AB37" s="38"/>
    </row>
    <row r="38" spans="1:28" ht="14.25" customHeight="1" x14ac:dyDescent="0.2">
      <c r="A38" s="3"/>
      <c r="B38" s="60" t="s">
        <v>81</v>
      </c>
      <c r="C38" s="49"/>
      <c r="D38" s="66" t="s">
        <v>82</v>
      </c>
      <c r="E38" s="49"/>
      <c r="F38" s="49"/>
      <c r="G38" s="49"/>
      <c r="H38" s="49"/>
      <c r="I38" s="79"/>
      <c r="J38" s="36">
        <v>326</v>
      </c>
      <c r="K38" s="97"/>
      <c r="L38" s="98" t="str">
        <f>+IF(A38="","",+A38*J38*F1)</f>
        <v/>
      </c>
      <c r="M38" s="220" t="str">
        <f>IF(A38=0,"",86)</f>
        <v/>
      </c>
      <c r="N38" s="215" t="s">
        <v>147</v>
      </c>
      <c r="O38" s="215" t="s">
        <v>46</v>
      </c>
      <c r="P38" s="143"/>
      <c r="Q38" s="143"/>
      <c r="R38" s="143">
        <v>43</v>
      </c>
      <c r="S38" s="143" t="s">
        <v>42</v>
      </c>
      <c r="T38" s="143">
        <v>43</v>
      </c>
      <c r="U38" s="146"/>
      <c r="V38" s="38"/>
      <c r="W38" s="38"/>
      <c r="X38" s="38"/>
      <c r="Y38" s="38"/>
      <c r="Z38" s="38"/>
      <c r="AA38" s="38"/>
      <c r="AB38" s="38"/>
    </row>
    <row r="39" spans="1:28" s="55" customFormat="1" ht="14.25" customHeight="1" x14ac:dyDescent="0.2">
      <c r="A39" s="51"/>
      <c r="B39" s="89" t="s">
        <v>131</v>
      </c>
      <c r="C39" s="67"/>
      <c r="D39" s="52"/>
      <c r="E39" s="52"/>
      <c r="F39" s="52"/>
      <c r="G39" s="52"/>
      <c r="H39" s="52"/>
      <c r="I39" s="53"/>
      <c r="J39" s="54">
        <v>127.5</v>
      </c>
      <c r="K39" s="111"/>
      <c r="L39" s="98" t="str">
        <f>+IF(A39="","",+A39*J39*F1)</f>
        <v/>
      </c>
      <c r="M39" s="228" t="str">
        <f>IF(A39=0,"",85)</f>
        <v/>
      </c>
      <c r="N39" s="215" t="s">
        <v>47</v>
      </c>
      <c r="O39" s="229"/>
      <c r="P39" s="152"/>
      <c r="Q39" s="152"/>
      <c r="R39" s="152"/>
      <c r="S39" s="152"/>
      <c r="T39" s="152"/>
      <c r="U39" s="152"/>
      <c r="V39" s="72"/>
      <c r="W39" s="72"/>
      <c r="X39" s="72"/>
      <c r="Y39" s="72"/>
      <c r="Z39" s="72"/>
      <c r="AA39" s="72"/>
      <c r="AB39" s="72"/>
    </row>
    <row r="40" spans="1:28" s="1" customFormat="1" ht="14.25" customHeight="1" thickBot="1" x14ac:dyDescent="0.25">
      <c r="A40" s="116" t="s">
        <v>90</v>
      </c>
      <c r="B40" s="113"/>
      <c r="C40" s="114"/>
      <c r="D40" s="114"/>
      <c r="E40" s="114"/>
      <c r="F40" s="114"/>
      <c r="G40" s="114"/>
      <c r="H40" s="114"/>
      <c r="I40" s="115"/>
      <c r="J40" s="192"/>
      <c r="K40" s="110"/>
      <c r="L40" s="98"/>
      <c r="M40" s="225"/>
      <c r="N40" s="215"/>
      <c r="O40" s="217"/>
      <c r="P40" s="218"/>
      <c r="Q40" s="218"/>
      <c r="R40" s="218"/>
      <c r="S40" s="218"/>
      <c r="T40" s="218"/>
      <c r="U40" s="219"/>
      <c r="V40" s="71"/>
      <c r="W40" s="71"/>
      <c r="X40" s="71"/>
      <c r="Y40" s="71"/>
      <c r="Z40" s="71"/>
      <c r="AA40" s="71"/>
      <c r="AB40" s="71"/>
    </row>
    <row r="41" spans="1:28" ht="14.25" customHeight="1" x14ac:dyDescent="0.2">
      <c r="A41" s="9"/>
      <c r="B41" s="90" t="s">
        <v>83</v>
      </c>
      <c r="C41" s="76"/>
      <c r="D41" s="91"/>
      <c r="E41" s="76"/>
      <c r="F41" s="76"/>
      <c r="G41" s="76"/>
      <c r="H41" s="76"/>
      <c r="I41" s="88"/>
      <c r="J41" s="36">
        <v>128</v>
      </c>
      <c r="K41" s="97"/>
      <c r="L41" s="98" t="str">
        <f>+IF(A41="","",+A41*J41*F1)</f>
        <v/>
      </c>
      <c r="M41" s="220"/>
      <c r="N41" s="215" t="s">
        <v>47</v>
      </c>
      <c r="O41" s="215"/>
      <c r="P41" s="143"/>
      <c r="Q41" s="143"/>
      <c r="R41" s="143"/>
      <c r="S41" s="143"/>
      <c r="T41" s="143"/>
      <c r="U41" s="146"/>
      <c r="V41" s="38"/>
      <c r="W41" s="38"/>
      <c r="X41" s="38"/>
      <c r="Y41" s="38"/>
      <c r="Z41" s="38"/>
      <c r="AA41" s="38"/>
      <c r="AB41" s="38"/>
    </row>
    <row r="42" spans="1:28" ht="14.25" customHeight="1" x14ac:dyDescent="0.2">
      <c r="A42" s="33"/>
      <c r="B42" s="60" t="s">
        <v>84</v>
      </c>
      <c r="C42" s="76"/>
      <c r="D42" s="87"/>
      <c r="E42" s="76"/>
      <c r="F42" s="76"/>
      <c r="G42" s="76"/>
      <c r="H42" s="76"/>
      <c r="I42" s="88"/>
      <c r="J42" s="36">
        <v>127.5</v>
      </c>
      <c r="K42" s="97"/>
      <c r="L42" s="98" t="str">
        <f>+IF(A42="","",+A42*J42*F1)</f>
        <v/>
      </c>
      <c r="M42" s="220" t="str">
        <f>IF(A42=0,"",86)</f>
        <v/>
      </c>
      <c r="N42" s="215" t="s">
        <v>147</v>
      </c>
      <c r="O42" s="215" t="s">
        <v>46</v>
      </c>
      <c r="P42" s="143"/>
      <c r="Q42" s="143"/>
      <c r="R42" s="143">
        <v>43</v>
      </c>
      <c r="S42" s="143"/>
      <c r="T42" s="143">
        <v>43</v>
      </c>
      <c r="U42" s="146"/>
      <c r="V42" s="38"/>
      <c r="W42" s="38"/>
      <c r="X42" s="38"/>
      <c r="Y42" s="38"/>
      <c r="Z42" s="38"/>
      <c r="AA42" s="38"/>
      <c r="AB42" s="38"/>
    </row>
    <row r="43" spans="1:28" s="1" customFormat="1" ht="14.25" customHeight="1" thickBot="1" x14ac:dyDescent="0.25">
      <c r="A43" s="116" t="s">
        <v>89</v>
      </c>
      <c r="B43" s="113"/>
      <c r="C43" s="114"/>
      <c r="D43" s="114"/>
      <c r="E43" s="114"/>
      <c r="F43" s="114"/>
      <c r="G43" s="114"/>
      <c r="H43" s="114"/>
      <c r="I43" s="115"/>
      <c r="J43" s="192"/>
      <c r="K43" s="110"/>
      <c r="L43" s="98"/>
      <c r="M43" s="225"/>
      <c r="N43" s="215"/>
      <c r="O43" s="217"/>
      <c r="P43" s="218"/>
      <c r="Q43" s="218"/>
      <c r="R43" s="218"/>
      <c r="S43" s="218"/>
      <c r="T43" s="218"/>
      <c r="U43" s="219"/>
      <c r="V43" s="71"/>
      <c r="W43" s="71"/>
      <c r="X43" s="71"/>
      <c r="Y43" s="71"/>
      <c r="Z43" s="71"/>
      <c r="AA43" s="71"/>
      <c r="AB43" s="71"/>
    </row>
    <row r="44" spans="1:28" ht="14.25" customHeight="1" x14ac:dyDescent="0.2">
      <c r="A44" s="3"/>
      <c r="B44" s="60" t="s">
        <v>127</v>
      </c>
      <c r="C44" s="49"/>
      <c r="D44" s="68" t="s">
        <v>129</v>
      </c>
      <c r="E44" s="49"/>
      <c r="F44" s="49"/>
      <c r="G44" s="49"/>
      <c r="H44" s="49"/>
      <c r="I44" s="79"/>
      <c r="J44" s="36">
        <v>920</v>
      </c>
      <c r="K44" s="97"/>
      <c r="L44" s="98" t="str">
        <f>+IF(A44="","",+A44*J44*F1)</f>
        <v/>
      </c>
      <c r="M44" s="220" t="str">
        <f>IF(A44=0,"",IF(A44&gt;1,(172+86*(A44-1)),172))</f>
        <v/>
      </c>
      <c r="N44" s="221" t="s">
        <v>148</v>
      </c>
      <c r="O44" s="221" t="s">
        <v>45</v>
      </c>
      <c r="P44" s="143"/>
      <c r="Q44" s="143"/>
      <c r="R44" s="224">
        <v>172</v>
      </c>
      <c r="S44" s="224"/>
      <c r="T44" s="224">
        <v>86</v>
      </c>
      <c r="U44" s="146"/>
      <c r="V44" s="38"/>
      <c r="W44" s="38"/>
      <c r="X44" s="38"/>
      <c r="Y44" s="38"/>
      <c r="Z44" s="38"/>
      <c r="AA44" s="38"/>
      <c r="AB44" s="38"/>
    </row>
    <row r="45" spans="1:28" ht="14.25" customHeight="1" x14ac:dyDescent="0.2">
      <c r="A45" s="5"/>
      <c r="B45" s="60" t="s">
        <v>85</v>
      </c>
      <c r="C45" s="49"/>
      <c r="D45" s="92" t="s">
        <v>86</v>
      </c>
      <c r="E45" s="49"/>
      <c r="F45" s="49"/>
      <c r="G45" s="49"/>
      <c r="H45" s="49"/>
      <c r="I45" s="79"/>
      <c r="J45" s="36">
        <v>320</v>
      </c>
      <c r="K45" s="97"/>
      <c r="L45" s="98" t="str">
        <f>+IF(A45="","",+A45*J45*F1)</f>
        <v/>
      </c>
      <c r="M45" s="220" t="str">
        <f>IF(A45=0,"",IF(A45&gt;1,(86+43*(A45-1)),86))</f>
        <v/>
      </c>
      <c r="N45" s="221" t="s">
        <v>149</v>
      </c>
      <c r="O45" s="221" t="s">
        <v>141</v>
      </c>
      <c r="P45" s="143"/>
      <c r="Q45" s="143"/>
      <c r="R45" s="143">
        <v>86</v>
      </c>
      <c r="S45" s="143"/>
      <c r="T45" s="143">
        <v>43</v>
      </c>
      <c r="U45" s="146"/>
      <c r="V45" s="38"/>
      <c r="W45" s="38"/>
      <c r="X45" s="38"/>
      <c r="Y45" s="38"/>
      <c r="Z45" s="38"/>
      <c r="AA45" s="38"/>
      <c r="AB45" s="38"/>
    </row>
    <row r="46" spans="1:28" ht="14.25" customHeight="1" thickBot="1" x14ac:dyDescent="0.25">
      <c r="A46" s="118" t="s">
        <v>51</v>
      </c>
      <c r="B46" s="119"/>
      <c r="C46" s="114"/>
      <c r="D46" s="114"/>
      <c r="E46" s="114"/>
      <c r="F46" s="114"/>
      <c r="G46" s="114"/>
      <c r="H46" s="114"/>
      <c r="I46" s="115"/>
      <c r="J46" s="36"/>
      <c r="K46" s="97"/>
      <c r="L46" s="98"/>
      <c r="M46" s="220"/>
      <c r="N46" s="215"/>
      <c r="O46" s="221"/>
      <c r="P46" s="143"/>
      <c r="Q46" s="143"/>
      <c r="R46" s="143"/>
      <c r="S46" s="143"/>
      <c r="T46" s="143"/>
      <c r="U46" s="146"/>
      <c r="V46" s="38"/>
      <c r="W46" s="38"/>
      <c r="X46" s="38"/>
      <c r="Y46" s="38"/>
      <c r="Z46" s="38"/>
      <c r="AA46" s="38"/>
      <c r="AB46" s="38"/>
    </row>
    <row r="47" spans="1:28" ht="14.25" customHeight="1" x14ac:dyDescent="0.2">
      <c r="A47" s="31"/>
      <c r="B47" s="43" t="s">
        <v>92</v>
      </c>
      <c r="C47" s="41" t="s">
        <v>94</v>
      </c>
      <c r="D47" s="41"/>
      <c r="E47" s="41"/>
      <c r="F47" s="41"/>
      <c r="G47" s="41"/>
      <c r="H47" s="41"/>
      <c r="I47" s="82"/>
      <c r="J47" s="99"/>
      <c r="K47" s="97"/>
      <c r="L47" s="98" t="str">
        <f>+IF(A47="","",+A47*J47)</f>
        <v/>
      </c>
      <c r="M47" s="220"/>
      <c r="N47" s="215"/>
      <c r="O47" s="221"/>
      <c r="P47" s="143"/>
      <c r="Q47" s="143"/>
      <c r="R47" s="143"/>
      <c r="S47" s="143"/>
      <c r="T47" s="143"/>
      <c r="U47" s="146"/>
      <c r="V47" s="38"/>
      <c r="W47" s="38"/>
      <c r="X47" s="38"/>
      <c r="Y47" s="38"/>
      <c r="Z47" s="38"/>
      <c r="AA47" s="38"/>
      <c r="AB47" s="38"/>
    </row>
    <row r="48" spans="1:28" ht="14.25" customHeight="1" x14ac:dyDescent="0.2">
      <c r="A48" s="31"/>
      <c r="B48" s="35" t="s">
        <v>93</v>
      </c>
      <c r="C48" s="41" t="s">
        <v>94</v>
      </c>
      <c r="D48" s="41"/>
      <c r="E48" s="41"/>
      <c r="F48" s="41"/>
      <c r="G48" s="41"/>
      <c r="H48" s="41"/>
      <c r="I48" s="82"/>
      <c r="J48" s="36"/>
      <c r="K48" s="97"/>
      <c r="L48" s="98" t="str">
        <f>+IF(A48="","",+A48*J48)</f>
        <v/>
      </c>
      <c r="M48" s="220"/>
      <c r="N48" s="215"/>
      <c r="O48" s="221"/>
      <c r="P48" s="143"/>
      <c r="Q48" s="143"/>
      <c r="R48" s="143"/>
      <c r="S48" s="143"/>
      <c r="T48" s="143"/>
      <c r="U48" s="143"/>
      <c r="V48" s="62"/>
      <c r="W48" s="62"/>
      <c r="X48" s="38"/>
      <c r="Y48" s="38"/>
      <c r="Z48" s="38"/>
      <c r="AA48" s="38"/>
      <c r="AB48" s="38"/>
    </row>
    <row r="49" spans="1:28" s="55" customFormat="1" ht="14.25" customHeight="1" thickBot="1" x14ac:dyDescent="0.25">
      <c r="A49" s="116" t="s">
        <v>87</v>
      </c>
      <c r="B49" s="120"/>
      <c r="C49" s="121"/>
      <c r="D49" s="121"/>
      <c r="E49" s="121"/>
      <c r="F49" s="121"/>
      <c r="G49" s="121"/>
      <c r="H49" s="121"/>
      <c r="I49" s="122"/>
      <c r="J49" s="54"/>
      <c r="K49" s="100"/>
      <c r="L49" s="56"/>
      <c r="M49" s="230"/>
      <c r="N49" s="231" t="s">
        <v>163</v>
      </c>
      <c r="O49" s="231"/>
      <c r="P49" s="143"/>
      <c r="Q49" s="143"/>
      <c r="R49" s="143"/>
      <c r="S49" s="143"/>
      <c r="T49" s="143"/>
      <c r="U49" s="143"/>
      <c r="V49" s="62"/>
      <c r="W49" s="72"/>
      <c r="X49" s="72"/>
      <c r="Y49" s="72"/>
      <c r="Z49" s="72"/>
      <c r="AA49" s="72"/>
      <c r="AB49" s="72"/>
    </row>
    <row r="50" spans="1:28" s="55" customFormat="1" ht="14.25" customHeight="1" x14ac:dyDescent="0.2">
      <c r="A50" s="57"/>
      <c r="B50" s="90" t="s">
        <v>88</v>
      </c>
      <c r="C50" s="58"/>
      <c r="D50" s="58"/>
      <c r="E50" s="58"/>
      <c r="F50" s="58"/>
      <c r="G50" s="58"/>
      <c r="H50" s="58"/>
      <c r="I50" s="59"/>
      <c r="J50" s="56"/>
      <c r="K50" s="100"/>
      <c r="L50" s="157"/>
      <c r="M50" s="228" t="str">
        <f>IF(A50=0,"",IF(A50&gt;1,(170+85*(A50-1)),170))</f>
        <v/>
      </c>
      <c r="N50" s="232" t="s">
        <v>126</v>
      </c>
      <c r="O50" s="231"/>
      <c r="P50" s="152"/>
      <c r="Q50" s="152"/>
      <c r="R50" s="152"/>
      <c r="S50" s="152"/>
      <c r="T50" s="152"/>
      <c r="U50" s="152"/>
    </row>
    <row r="51" spans="1:28" ht="15.6" customHeight="1" x14ac:dyDescent="0.2">
      <c r="A51" s="44"/>
      <c r="B51" s="69"/>
      <c r="C51" s="44"/>
      <c r="D51" s="84"/>
      <c r="E51" s="44"/>
      <c r="F51" s="44"/>
      <c r="G51" s="44"/>
      <c r="H51" s="44"/>
      <c r="I51" s="44"/>
      <c r="J51" s="44"/>
      <c r="K51" s="44"/>
      <c r="L51" s="158"/>
      <c r="M51" s="233"/>
      <c r="N51" s="146"/>
      <c r="O51" s="147"/>
      <c r="P51" s="146"/>
      <c r="Q51" s="146"/>
      <c r="R51" s="146"/>
      <c r="S51" s="146"/>
      <c r="T51" s="146"/>
      <c r="U51" s="146"/>
    </row>
    <row r="52" spans="1:28" ht="19.350000000000001" customHeight="1" x14ac:dyDescent="0.2">
      <c r="A52" s="44"/>
      <c r="B52" s="45"/>
      <c r="C52" s="70"/>
      <c r="D52" s="70"/>
      <c r="E52" s="44"/>
      <c r="F52" s="44"/>
      <c r="G52" s="76"/>
      <c r="H52" s="44"/>
      <c r="I52" s="44"/>
      <c r="J52" s="44"/>
      <c r="K52" s="44"/>
      <c r="L52" s="159"/>
      <c r="M52" s="211"/>
      <c r="N52" s="195"/>
      <c r="O52" s="209"/>
      <c r="P52" s="195"/>
      <c r="Q52" s="195"/>
      <c r="R52" s="195"/>
      <c r="S52" s="195"/>
      <c r="T52" s="195"/>
      <c r="U52" s="195"/>
    </row>
    <row r="53" spans="1:28" ht="42.6" customHeight="1" x14ac:dyDescent="0.2">
      <c r="A53" s="267" t="s">
        <v>104</v>
      </c>
      <c r="B53" s="268"/>
      <c r="C53" s="268"/>
      <c r="D53" s="268"/>
      <c r="E53" s="268"/>
      <c r="F53" s="268"/>
      <c r="G53" s="268"/>
      <c r="H53" s="20"/>
      <c r="I53" s="101"/>
      <c r="J53" s="42" t="s">
        <v>137</v>
      </c>
      <c r="K53" s="42"/>
      <c r="L53" s="102" t="str">
        <f>+IF(SUM(L15:L45)=0,"",SUM(L15:L45))</f>
        <v/>
      </c>
      <c r="M53" s="211"/>
      <c r="N53" s="195"/>
      <c r="O53" s="209"/>
      <c r="P53" s="195"/>
      <c r="Q53" s="195"/>
      <c r="R53" s="195"/>
      <c r="S53" s="195"/>
      <c r="T53" s="195"/>
      <c r="U53" s="195"/>
    </row>
    <row r="54" spans="1:28" ht="3" customHeight="1" x14ac:dyDescent="0.25">
      <c r="A54" s="21"/>
      <c r="B54" s="44"/>
      <c r="C54" s="44"/>
      <c r="D54" s="44"/>
      <c r="E54" s="44"/>
      <c r="F54" s="44"/>
      <c r="G54" s="22"/>
      <c r="H54" s="22"/>
      <c r="I54" s="35"/>
      <c r="J54" s="103"/>
      <c r="K54" s="103"/>
      <c r="L54" s="104"/>
      <c r="M54" s="211"/>
      <c r="N54" s="195"/>
      <c r="O54" s="209"/>
      <c r="P54" s="195"/>
      <c r="Q54" s="195"/>
      <c r="R54" s="195"/>
      <c r="S54" s="195"/>
      <c r="T54" s="195"/>
      <c r="U54" s="195"/>
    </row>
    <row r="55" spans="1:28" x14ac:dyDescent="0.2">
      <c r="A55" s="44"/>
      <c r="B55" s="165"/>
      <c r="C55" s="162"/>
      <c r="D55" s="162"/>
      <c r="E55" s="94"/>
      <c r="F55" s="160"/>
      <c r="G55" s="163"/>
      <c r="H55" s="23"/>
      <c r="I55" s="101"/>
      <c r="J55" s="34" t="s">
        <v>98</v>
      </c>
      <c r="K55" s="24">
        <v>150</v>
      </c>
      <c r="L55" s="36" t="str">
        <f>+IF(L53="","",K55)</f>
        <v/>
      </c>
      <c r="M55" s="211"/>
      <c r="N55" s="195"/>
      <c r="O55" s="209"/>
      <c r="P55" s="195"/>
      <c r="Q55" s="195"/>
      <c r="R55" s="195"/>
      <c r="S55" s="195"/>
      <c r="T55" s="195"/>
      <c r="U55" s="195"/>
    </row>
    <row r="56" spans="1:28" ht="3" customHeight="1" x14ac:dyDescent="0.2">
      <c r="A56" s="44"/>
      <c r="B56" s="161"/>
      <c r="C56" s="161"/>
      <c r="D56" s="166"/>
      <c r="E56" s="94"/>
      <c r="F56" s="160"/>
      <c r="G56" s="95"/>
      <c r="H56" s="95"/>
      <c r="I56" s="35"/>
      <c r="J56" s="103"/>
      <c r="K56" s="105"/>
      <c r="L56" s="104"/>
      <c r="M56" s="211"/>
      <c r="N56" s="195"/>
      <c r="O56" s="209"/>
      <c r="P56" s="195"/>
      <c r="Q56" s="195"/>
      <c r="R56" s="195"/>
      <c r="S56" s="195"/>
      <c r="T56" s="195"/>
      <c r="U56" s="195"/>
    </row>
    <row r="57" spans="1:28" ht="23.25" x14ac:dyDescent="0.35">
      <c r="A57" s="182" t="s">
        <v>153</v>
      </c>
      <c r="B57" s="183"/>
      <c r="C57" s="184"/>
      <c r="D57" s="185" t="s">
        <v>151</v>
      </c>
      <c r="E57" s="186"/>
      <c r="F57" s="187"/>
      <c r="G57" s="188" t="s">
        <v>155</v>
      </c>
      <c r="H57" s="23"/>
      <c r="I57" s="25"/>
      <c r="J57" s="34" t="s">
        <v>128</v>
      </c>
      <c r="K57" s="24"/>
      <c r="L57" s="106">
        <f>SUM(M:M)</f>
        <v>0</v>
      </c>
      <c r="M57" s="211"/>
      <c r="N57" s="195"/>
      <c r="O57" s="209"/>
      <c r="P57" s="195"/>
      <c r="Q57" s="195"/>
      <c r="R57" s="195"/>
      <c r="S57" s="195"/>
      <c r="T57" s="195"/>
      <c r="U57" s="195"/>
    </row>
    <row r="58" spans="1:28" ht="3" customHeight="1" x14ac:dyDescent="0.25">
      <c r="A58" s="179"/>
      <c r="B58" s="169"/>
      <c r="C58" s="180" t="s">
        <v>105</v>
      </c>
      <c r="D58" s="94"/>
      <c r="E58" s="94"/>
      <c r="F58" s="160"/>
      <c r="G58" s="95"/>
      <c r="H58" s="95"/>
      <c r="I58" s="35"/>
      <c r="J58" s="103"/>
      <c r="K58" s="103"/>
      <c r="L58" s="104"/>
      <c r="M58" s="211"/>
      <c r="N58" s="195"/>
      <c r="O58" s="209"/>
      <c r="P58" s="195"/>
      <c r="Q58" s="195"/>
      <c r="R58" s="195"/>
      <c r="S58" s="195"/>
      <c r="T58" s="195"/>
      <c r="U58" s="195"/>
    </row>
    <row r="59" spans="1:28" x14ac:dyDescent="0.2">
      <c r="A59" s="44"/>
      <c r="B59" s="44"/>
      <c r="C59" s="44"/>
      <c r="D59" s="94"/>
      <c r="E59" s="94"/>
      <c r="F59" s="160"/>
      <c r="G59" s="95"/>
      <c r="H59" s="95"/>
      <c r="I59" s="85"/>
      <c r="J59" s="34" t="s">
        <v>99</v>
      </c>
      <c r="K59" s="24"/>
      <c r="L59" s="106" t="str">
        <f>+IF(L53="","",L53*0.095)</f>
        <v/>
      </c>
      <c r="M59" s="211"/>
      <c r="N59" s="195"/>
      <c r="O59" s="209"/>
      <c r="P59" s="195"/>
      <c r="Q59" s="195"/>
      <c r="R59" s="195"/>
      <c r="S59" s="195"/>
      <c r="T59" s="195"/>
      <c r="U59" s="195"/>
    </row>
    <row r="60" spans="1:28" ht="3.75" customHeight="1" x14ac:dyDescent="0.2">
      <c r="A60" s="44"/>
      <c r="B60" s="44"/>
      <c r="C60" s="44"/>
      <c r="D60" s="94"/>
      <c r="E60" s="94"/>
      <c r="F60" s="160"/>
      <c r="G60" s="95"/>
      <c r="H60" s="95"/>
      <c r="I60" s="35"/>
      <c r="J60" s="103"/>
      <c r="K60" s="103"/>
      <c r="L60" s="104"/>
      <c r="M60" s="211"/>
      <c r="N60" s="195"/>
      <c r="O60" s="209"/>
      <c r="P60" s="195"/>
      <c r="Q60" s="195"/>
      <c r="R60" s="195"/>
      <c r="S60" s="195"/>
      <c r="T60" s="195"/>
      <c r="U60" s="195"/>
    </row>
    <row r="61" spans="1:28" ht="15.75" x14ac:dyDescent="0.25">
      <c r="A61" s="181"/>
      <c r="B61" s="264"/>
      <c r="C61" s="264"/>
      <c r="D61" s="44"/>
      <c r="E61" s="44"/>
      <c r="F61" s="44"/>
      <c r="G61" s="44"/>
      <c r="H61" s="95"/>
      <c r="I61" s="85"/>
      <c r="J61" s="26" t="s">
        <v>100</v>
      </c>
      <c r="K61" s="26"/>
      <c r="L61" s="106" t="str">
        <f>+IF(L53="","",+L53+L55+L57+L59)</f>
        <v/>
      </c>
      <c r="M61" s="211"/>
      <c r="N61" s="195"/>
      <c r="O61" s="209"/>
      <c r="P61" s="195"/>
      <c r="Q61" s="195"/>
      <c r="R61" s="195"/>
      <c r="S61" s="195"/>
      <c r="T61" s="195"/>
      <c r="U61" s="195"/>
    </row>
    <row r="62" spans="1:28" ht="3" customHeight="1" x14ac:dyDescent="0.2">
      <c r="A62" s="44"/>
      <c r="B62" s="44"/>
      <c r="C62" s="44"/>
      <c r="D62" s="44"/>
      <c r="E62" s="44"/>
      <c r="F62" s="44"/>
      <c r="G62" s="44"/>
      <c r="H62" s="44"/>
      <c r="I62" s="35"/>
      <c r="J62" s="27"/>
      <c r="K62" s="27"/>
      <c r="L62" s="104"/>
      <c r="M62" s="211"/>
      <c r="N62" s="195"/>
      <c r="O62" s="209"/>
      <c r="P62" s="195"/>
      <c r="Q62" s="195"/>
      <c r="R62" s="195"/>
      <c r="S62" s="195"/>
      <c r="T62" s="195"/>
      <c r="U62" s="195"/>
    </row>
    <row r="63" spans="1:28" ht="18" x14ac:dyDescent="0.25">
      <c r="A63" s="189" t="s">
        <v>105</v>
      </c>
      <c r="B63" s="265" t="s">
        <v>154</v>
      </c>
      <c r="C63" s="266"/>
      <c r="D63" s="162"/>
      <c r="E63" s="44"/>
      <c r="F63" s="161"/>
      <c r="G63" s="23" t="s">
        <v>42</v>
      </c>
      <c r="H63" s="95"/>
      <c r="I63" s="85"/>
      <c r="J63" s="34" t="s">
        <v>101</v>
      </c>
      <c r="K63" s="48">
        <f>+VLOOKUP(D1,A120:B129,2,FALSE)</f>
        <v>9.9750000000000005E-2</v>
      </c>
      <c r="L63" s="106" t="str">
        <f>+IF(D1="Manitoba",+IF(L61="","",(L53+L57+L59)*K63),IF(OR(D1="XXX", D1="PEI"),+IF(L61="","",+(L61+L65)*K63),+IF(L61="","",+L61*K63)))</f>
        <v/>
      </c>
      <c r="M63" s="211"/>
      <c r="N63" s="195"/>
      <c r="O63" s="209"/>
      <c r="P63" s="195"/>
      <c r="Q63" s="195"/>
      <c r="R63" s="195"/>
      <c r="S63" s="195"/>
      <c r="T63" s="195"/>
      <c r="U63" s="195"/>
    </row>
    <row r="64" spans="1:28" ht="3" customHeight="1" x14ac:dyDescent="0.2">
      <c r="A64" s="44"/>
      <c r="B64" s="44"/>
      <c r="C64" s="44"/>
      <c r="D64" s="44"/>
      <c r="E64" s="44"/>
      <c r="F64" s="44"/>
      <c r="G64" s="160"/>
      <c r="H64" s="44"/>
      <c r="I64" s="35"/>
      <c r="J64" s="103"/>
      <c r="K64" s="107"/>
      <c r="L64" s="104"/>
      <c r="M64" s="211"/>
      <c r="N64" s="195"/>
      <c r="O64" s="209"/>
      <c r="P64" s="195"/>
      <c r="Q64" s="195"/>
      <c r="R64" s="195"/>
      <c r="S64" s="195"/>
      <c r="T64" s="195"/>
      <c r="U64" s="195"/>
    </row>
    <row r="65" spans="1:21" x14ac:dyDescent="0.2">
      <c r="A65" s="167"/>
      <c r="B65" s="167"/>
      <c r="C65" s="167"/>
      <c r="D65" s="165"/>
      <c r="E65" s="44"/>
      <c r="F65" s="44"/>
      <c r="G65" s="160" t="s">
        <v>42</v>
      </c>
      <c r="H65" s="44"/>
      <c r="I65" s="85" t="s">
        <v>42</v>
      </c>
      <c r="J65" s="34" t="s">
        <v>102</v>
      </c>
      <c r="K65" s="28">
        <f>+VLOOKUP(D1,A120:C129,3,FALSE)</f>
        <v>0.05</v>
      </c>
      <c r="L65" s="106" t="str">
        <f>+IF(L61="","",+L61*+VLOOKUP(D1,A120:C129,3,FALSE))</f>
        <v/>
      </c>
      <c r="M65" s="211"/>
      <c r="N65" s="195"/>
      <c r="O65" s="209"/>
      <c r="P65" s="195"/>
      <c r="Q65" s="195"/>
      <c r="R65" s="195"/>
      <c r="S65" s="195"/>
      <c r="T65" s="195"/>
      <c r="U65" s="195"/>
    </row>
    <row r="66" spans="1:21" ht="3" customHeight="1" x14ac:dyDescent="0.2">
      <c r="A66" s="44"/>
      <c r="B66" s="44"/>
      <c r="C66" s="44"/>
      <c r="D66" s="44"/>
      <c r="E66" s="44"/>
      <c r="F66" s="44"/>
      <c r="G66" s="44"/>
      <c r="H66" s="44"/>
      <c r="I66" s="35"/>
      <c r="J66" s="103"/>
      <c r="K66" s="103"/>
      <c r="L66" s="104"/>
      <c r="M66" s="211"/>
      <c r="N66" s="196"/>
      <c r="O66" s="209"/>
      <c r="P66" s="195"/>
      <c r="Q66" s="195"/>
      <c r="R66" s="195"/>
      <c r="S66" s="195"/>
      <c r="T66" s="195"/>
      <c r="U66" s="195"/>
    </row>
    <row r="67" spans="1:21" ht="13.5" customHeight="1" x14ac:dyDescent="0.25">
      <c r="A67" s="168"/>
      <c r="B67" s="44"/>
      <c r="C67" s="44"/>
      <c r="D67" s="44"/>
      <c r="E67" s="44"/>
      <c r="F67" s="44"/>
      <c r="G67" s="164"/>
      <c r="H67" s="44"/>
      <c r="I67" s="61"/>
      <c r="J67" s="109" t="s">
        <v>139</v>
      </c>
      <c r="K67" s="108"/>
      <c r="L67" s="54">
        <f>+IF(G67&gt;=1,(L63*-1),A67)</f>
        <v>0</v>
      </c>
      <c r="M67" s="128"/>
      <c r="N67" s="151"/>
      <c r="O67" s="150"/>
      <c r="P67" s="141"/>
      <c r="Q67" s="141"/>
      <c r="R67" s="146"/>
      <c r="S67" s="146"/>
      <c r="T67" s="146"/>
      <c r="U67" s="146"/>
    </row>
    <row r="68" spans="1:21" ht="3" customHeight="1" x14ac:dyDescent="0.2">
      <c r="A68" s="44"/>
      <c r="B68" s="44"/>
      <c r="C68" s="44"/>
      <c r="D68" s="44"/>
      <c r="E68" s="44"/>
      <c r="F68" s="44"/>
      <c r="G68" s="44"/>
      <c r="H68" s="44"/>
      <c r="I68" s="35"/>
      <c r="J68" s="103"/>
      <c r="K68" s="103"/>
      <c r="L68" s="104"/>
      <c r="M68" s="128"/>
      <c r="N68" s="151"/>
      <c r="O68" s="150"/>
      <c r="P68" s="141"/>
      <c r="Q68" s="141"/>
      <c r="R68" s="146"/>
      <c r="S68" s="146"/>
      <c r="T68" s="146"/>
      <c r="U68" s="146"/>
    </row>
    <row r="69" spans="1:21" ht="15" x14ac:dyDescent="0.25">
      <c r="A69" s="167"/>
      <c r="B69" s="167"/>
      <c r="C69" s="167"/>
      <c r="D69" s="44"/>
      <c r="E69" s="44"/>
      <c r="F69" s="44"/>
      <c r="G69" s="44"/>
      <c r="H69" s="86"/>
      <c r="I69" s="49"/>
      <c r="J69" s="29" t="s">
        <v>1</v>
      </c>
      <c r="K69" s="30"/>
      <c r="L69" s="36" t="str">
        <f>+IF(L61="","",+L61+L63+L65)</f>
        <v/>
      </c>
      <c r="M69" s="128"/>
      <c r="N69" s="141"/>
      <c r="O69" s="150"/>
      <c r="P69" s="141"/>
      <c r="Q69" s="141"/>
      <c r="R69" s="146"/>
      <c r="S69" s="146"/>
      <c r="T69" s="146"/>
      <c r="U69" s="146"/>
    </row>
    <row r="70" spans="1:21" ht="18" x14ac:dyDescent="0.25">
      <c r="A70" s="170"/>
      <c r="B70" s="171"/>
      <c r="C70" s="172"/>
      <c r="D70" s="173"/>
      <c r="E70" s="174"/>
      <c r="F70" s="174"/>
      <c r="G70" s="175"/>
      <c r="H70" s="176"/>
      <c r="I70" s="190" t="s">
        <v>103</v>
      </c>
      <c r="J70" s="177"/>
      <c r="K70" s="178"/>
      <c r="L70" s="104"/>
      <c r="M70" s="128"/>
      <c r="N70" s="141"/>
      <c r="O70" s="150"/>
      <c r="P70" s="141"/>
      <c r="Q70" s="141"/>
      <c r="R70" s="146"/>
      <c r="S70" s="146"/>
      <c r="T70" s="146"/>
      <c r="U70" s="146"/>
    </row>
    <row r="71" spans="1:21" ht="6.75" customHeight="1" x14ac:dyDescent="0.2">
      <c r="A71" s="258"/>
      <c r="B71" s="258"/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128"/>
      <c r="N71" s="141"/>
      <c r="O71" s="150"/>
      <c r="P71" s="141"/>
      <c r="Q71" s="141"/>
      <c r="R71" s="146"/>
      <c r="S71" s="146"/>
      <c r="T71" s="146"/>
      <c r="U71" s="146"/>
    </row>
    <row r="72" spans="1:21" ht="20.25" customHeight="1" x14ac:dyDescent="0.2">
      <c r="A72" s="287"/>
      <c r="B72" s="287"/>
      <c r="C72" s="287"/>
      <c r="D72" s="287"/>
      <c r="E72" s="287"/>
      <c r="F72" s="287"/>
      <c r="G72" s="287"/>
      <c r="H72" s="287"/>
      <c r="I72" s="287"/>
      <c r="J72" s="287"/>
      <c r="K72" s="287"/>
      <c r="L72" s="287"/>
      <c r="M72" s="287"/>
      <c r="N72" s="141"/>
      <c r="O72" s="150"/>
      <c r="P72" s="141"/>
      <c r="Q72" s="141"/>
      <c r="R72" s="146"/>
      <c r="S72" s="146"/>
      <c r="T72" s="146"/>
      <c r="U72" s="146"/>
    </row>
    <row r="73" spans="1:21" ht="18.75" customHeight="1" x14ac:dyDescent="0.2">
      <c r="A73" s="295" t="s">
        <v>106</v>
      </c>
      <c r="B73" s="295"/>
      <c r="C73" s="295"/>
      <c r="D73" s="295"/>
      <c r="E73" s="295"/>
      <c r="F73" s="295"/>
      <c r="G73" s="295"/>
      <c r="H73" s="295"/>
      <c r="I73" s="295"/>
      <c r="J73" s="295"/>
      <c r="K73" s="295"/>
      <c r="L73" s="295"/>
      <c r="M73" s="295"/>
      <c r="N73" s="152"/>
      <c r="O73" s="150"/>
      <c r="P73" s="141"/>
      <c r="Q73" s="141"/>
      <c r="R73" s="146"/>
      <c r="S73" s="146"/>
      <c r="T73" s="146"/>
      <c r="U73" s="146"/>
    </row>
    <row r="74" spans="1:21" ht="10.5" customHeight="1" x14ac:dyDescent="0.25">
      <c r="A74" s="129"/>
      <c r="B74" s="263"/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152"/>
      <c r="O74" s="147"/>
      <c r="P74" s="148"/>
      <c r="Q74" s="146"/>
      <c r="R74" s="146"/>
      <c r="S74" s="146"/>
      <c r="T74" s="146"/>
      <c r="U74" s="146"/>
    </row>
    <row r="75" spans="1:21" ht="46.5" customHeight="1" x14ac:dyDescent="0.2">
      <c r="A75" s="130">
        <v>1</v>
      </c>
      <c r="B75" s="261" t="s">
        <v>107</v>
      </c>
      <c r="C75" s="261"/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153"/>
      <c r="O75" s="147"/>
      <c r="P75" s="148"/>
      <c r="Q75" s="146"/>
      <c r="R75" s="146"/>
      <c r="S75" s="146"/>
      <c r="T75" s="146"/>
      <c r="U75" s="146"/>
    </row>
    <row r="76" spans="1:21" ht="27" customHeight="1" x14ac:dyDescent="0.2">
      <c r="A76" s="131"/>
      <c r="B76" s="296"/>
      <c r="C76" s="297"/>
      <c r="D76" s="297"/>
      <c r="E76" s="297"/>
      <c r="F76" s="297"/>
      <c r="G76" s="297"/>
      <c r="H76" s="297"/>
      <c r="I76" s="297"/>
      <c r="J76" s="297"/>
      <c r="K76" s="297"/>
      <c r="L76" s="297"/>
      <c r="M76" s="297"/>
      <c r="N76" s="154"/>
      <c r="O76" s="147"/>
      <c r="P76" s="148"/>
      <c r="Q76" s="146"/>
      <c r="R76" s="146"/>
      <c r="S76" s="146"/>
      <c r="T76" s="146"/>
      <c r="U76" s="146"/>
    </row>
    <row r="77" spans="1:21" ht="32.25" customHeight="1" x14ac:dyDescent="0.2">
      <c r="A77" s="298" t="s">
        <v>108</v>
      </c>
      <c r="B77" s="295"/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154"/>
      <c r="O77" s="147"/>
      <c r="P77" s="148"/>
      <c r="Q77" s="146"/>
      <c r="R77" s="146"/>
      <c r="S77" s="146"/>
      <c r="T77" s="146"/>
      <c r="U77" s="146"/>
    </row>
    <row r="78" spans="1:21" ht="10.5" customHeight="1" x14ac:dyDescent="0.2">
      <c r="A78" s="132"/>
      <c r="B78" s="262"/>
      <c r="C78" s="262"/>
      <c r="D78" s="262"/>
      <c r="E78" s="262"/>
      <c r="F78" s="262"/>
      <c r="G78" s="262"/>
      <c r="H78" s="262"/>
      <c r="I78" s="262"/>
      <c r="J78" s="262"/>
      <c r="K78" s="262"/>
      <c r="L78" s="262"/>
      <c r="M78" s="262"/>
      <c r="N78" s="152"/>
      <c r="O78" s="147"/>
      <c r="P78" s="148"/>
      <c r="Q78" s="146"/>
      <c r="R78" s="146"/>
      <c r="S78" s="146"/>
      <c r="T78" s="146"/>
      <c r="U78" s="146"/>
    </row>
    <row r="79" spans="1:21" ht="16.5" customHeight="1" x14ac:dyDescent="0.25">
      <c r="A79" s="133">
        <v>1</v>
      </c>
      <c r="B79" s="259" t="s">
        <v>109</v>
      </c>
      <c r="C79" s="259"/>
      <c r="D79" s="259"/>
      <c r="E79" s="259"/>
      <c r="F79" s="259"/>
      <c r="G79" s="259"/>
      <c r="H79" s="259"/>
      <c r="I79" s="259"/>
      <c r="J79" s="259"/>
      <c r="K79" s="259"/>
      <c r="L79" s="259"/>
      <c r="M79" s="259"/>
      <c r="N79" s="152"/>
      <c r="O79" s="147"/>
      <c r="P79" s="148"/>
      <c r="Q79" s="146"/>
      <c r="R79" s="146"/>
      <c r="S79" s="146"/>
      <c r="T79" s="146"/>
      <c r="U79" s="146"/>
    </row>
    <row r="80" spans="1:21" ht="16.5" customHeight="1" x14ac:dyDescent="0.25">
      <c r="A80" s="129"/>
      <c r="B80" s="260" t="s">
        <v>110</v>
      </c>
      <c r="C80" s="260"/>
      <c r="D80" s="260"/>
      <c r="E80" s="260"/>
      <c r="F80" s="260"/>
      <c r="G80" s="260"/>
      <c r="H80" s="260"/>
      <c r="I80" s="260"/>
      <c r="J80" s="260"/>
      <c r="K80" s="260"/>
      <c r="L80" s="260"/>
      <c r="M80" s="260"/>
      <c r="N80" s="152"/>
      <c r="O80" s="147"/>
      <c r="P80" s="148"/>
      <c r="Q80" s="146"/>
      <c r="R80" s="146"/>
      <c r="S80" s="146"/>
      <c r="T80" s="146"/>
      <c r="U80" s="146"/>
    </row>
    <row r="81" spans="1:21" ht="16.5" customHeight="1" x14ac:dyDescent="0.25">
      <c r="A81" s="134"/>
      <c r="B81" s="257" t="s">
        <v>111</v>
      </c>
      <c r="C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152"/>
      <c r="O81" s="147"/>
      <c r="P81" s="148"/>
      <c r="Q81" s="146"/>
      <c r="R81" s="146"/>
      <c r="S81" s="146"/>
      <c r="T81" s="146"/>
      <c r="U81" s="146"/>
    </row>
    <row r="82" spans="1:21" ht="16.5" customHeight="1" x14ac:dyDescent="0.25">
      <c r="A82" s="134"/>
      <c r="B82" s="257" t="s">
        <v>112</v>
      </c>
      <c r="C82" s="257"/>
      <c r="D82" s="257"/>
      <c r="E82" s="257"/>
      <c r="F82" s="257"/>
      <c r="G82" s="257"/>
      <c r="H82" s="257"/>
      <c r="I82" s="257"/>
      <c r="J82" s="257"/>
      <c r="K82" s="257"/>
      <c r="L82" s="257"/>
      <c r="M82" s="257"/>
      <c r="N82" s="152"/>
      <c r="O82" s="147"/>
      <c r="P82" s="148"/>
      <c r="Q82" s="146"/>
      <c r="R82" s="146"/>
      <c r="S82" s="146"/>
      <c r="T82" s="146"/>
      <c r="U82" s="146"/>
    </row>
    <row r="83" spans="1:21" ht="16.5" customHeight="1" x14ac:dyDescent="0.25">
      <c r="A83" s="134"/>
      <c r="B83" s="257" t="s">
        <v>113</v>
      </c>
      <c r="C83" s="257"/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N83" s="152"/>
      <c r="O83" s="147"/>
      <c r="P83" s="148"/>
      <c r="Q83" s="146"/>
      <c r="R83" s="146"/>
      <c r="S83" s="146"/>
      <c r="T83" s="146"/>
      <c r="U83" s="146"/>
    </row>
    <row r="84" spans="1:21" ht="16.5" customHeight="1" x14ac:dyDescent="0.25">
      <c r="A84" s="133"/>
      <c r="B84" s="257" t="s">
        <v>114</v>
      </c>
      <c r="C84" s="257"/>
      <c r="D84" s="257"/>
      <c r="E84" s="257"/>
      <c r="F84" s="257"/>
      <c r="G84" s="257"/>
      <c r="H84" s="257"/>
      <c r="I84" s="257"/>
      <c r="J84" s="257"/>
      <c r="K84" s="257"/>
      <c r="L84" s="257"/>
      <c r="M84" s="257"/>
      <c r="N84" s="152"/>
      <c r="O84" s="147"/>
      <c r="P84" s="148"/>
      <c r="Q84" s="146"/>
      <c r="R84" s="146"/>
      <c r="S84" s="146"/>
      <c r="T84" s="146"/>
      <c r="U84" s="146"/>
    </row>
    <row r="85" spans="1:21" ht="16.5" customHeight="1" x14ac:dyDescent="0.25">
      <c r="A85" s="129"/>
      <c r="B85" s="292" t="s">
        <v>115</v>
      </c>
      <c r="C85" s="292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152"/>
      <c r="O85" s="147"/>
      <c r="P85" s="148"/>
      <c r="Q85" s="146"/>
      <c r="R85" s="146"/>
      <c r="S85" s="146"/>
      <c r="T85" s="146"/>
      <c r="U85" s="146"/>
    </row>
    <row r="86" spans="1:21" ht="16.5" customHeight="1" x14ac:dyDescent="0.25">
      <c r="A86" s="134"/>
      <c r="B86" s="288"/>
      <c r="C86" s="288"/>
      <c r="D86" s="288"/>
      <c r="E86" s="288"/>
      <c r="F86" s="288"/>
      <c r="G86" s="288"/>
      <c r="H86" s="288"/>
      <c r="I86" s="288"/>
      <c r="J86" s="288"/>
      <c r="K86" s="288"/>
      <c r="L86" s="288"/>
      <c r="M86" s="288"/>
      <c r="N86" s="152"/>
      <c r="O86" s="147"/>
      <c r="P86" s="148"/>
      <c r="Q86" s="146"/>
      <c r="R86" s="146"/>
      <c r="S86" s="146"/>
      <c r="T86" s="146"/>
      <c r="U86" s="146"/>
    </row>
    <row r="87" spans="1:21" ht="16.5" customHeight="1" x14ac:dyDescent="0.2">
      <c r="A87" s="135">
        <v>2</v>
      </c>
      <c r="B87" s="289" t="s">
        <v>116</v>
      </c>
      <c r="C87" s="289"/>
      <c r="D87" s="289"/>
      <c r="E87" s="289"/>
      <c r="F87" s="289"/>
      <c r="G87" s="289"/>
      <c r="H87" s="289"/>
      <c r="I87" s="289"/>
      <c r="J87" s="289"/>
      <c r="K87" s="289"/>
      <c r="L87" s="289"/>
      <c r="M87" s="289"/>
      <c r="N87" s="152"/>
      <c r="O87" s="147"/>
      <c r="P87" s="148"/>
      <c r="Q87" s="146"/>
      <c r="R87" s="146"/>
      <c r="S87" s="146"/>
      <c r="T87" s="146"/>
      <c r="U87" s="146"/>
    </row>
    <row r="88" spans="1:21" ht="16.5" customHeight="1" x14ac:dyDescent="0.2">
      <c r="A88" s="136"/>
      <c r="B88" s="288"/>
      <c r="C88" s="288"/>
      <c r="D88" s="288"/>
      <c r="E88" s="288"/>
      <c r="F88" s="288"/>
      <c r="G88" s="288"/>
      <c r="H88" s="288"/>
      <c r="I88" s="288"/>
      <c r="J88" s="288"/>
      <c r="K88" s="288"/>
      <c r="L88" s="288"/>
      <c r="M88" s="288"/>
      <c r="N88" s="152"/>
      <c r="O88" s="147"/>
      <c r="P88" s="148"/>
      <c r="Q88" s="146"/>
      <c r="R88" s="146"/>
      <c r="S88" s="146"/>
      <c r="T88" s="146"/>
      <c r="U88" s="146"/>
    </row>
    <row r="89" spans="1:21" ht="16.5" customHeight="1" x14ac:dyDescent="0.2">
      <c r="A89" s="135">
        <v>3</v>
      </c>
      <c r="B89" s="289" t="s">
        <v>117</v>
      </c>
      <c r="C89" s="289"/>
      <c r="D89" s="289"/>
      <c r="E89" s="289"/>
      <c r="F89" s="289"/>
      <c r="G89" s="289"/>
      <c r="H89" s="289"/>
      <c r="I89" s="289"/>
      <c r="J89" s="289"/>
      <c r="K89" s="289"/>
      <c r="L89" s="289"/>
      <c r="M89" s="289"/>
      <c r="N89" s="152"/>
      <c r="O89" s="147"/>
      <c r="P89" s="148"/>
      <c r="Q89" s="146"/>
      <c r="R89" s="146"/>
      <c r="S89" s="146"/>
      <c r="T89" s="146"/>
      <c r="U89" s="146"/>
    </row>
    <row r="90" spans="1:21" ht="16.5" customHeight="1" x14ac:dyDescent="0.2">
      <c r="A90" s="136"/>
      <c r="B90" s="288"/>
      <c r="C90" s="288"/>
      <c r="D90" s="288"/>
      <c r="E90" s="288"/>
      <c r="F90" s="288"/>
      <c r="G90" s="288"/>
      <c r="H90" s="288"/>
      <c r="I90" s="288"/>
      <c r="J90" s="288"/>
      <c r="K90" s="288"/>
      <c r="L90" s="288"/>
      <c r="M90" s="288"/>
      <c r="N90" s="152"/>
      <c r="O90" s="147"/>
      <c r="P90" s="148"/>
      <c r="Q90" s="146"/>
      <c r="R90" s="146"/>
      <c r="S90" s="146"/>
      <c r="T90" s="146"/>
      <c r="U90" s="146"/>
    </row>
    <row r="91" spans="1:21" ht="16.5" customHeight="1" x14ac:dyDescent="0.2">
      <c r="A91" s="137">
        <v>4</v>
      </c>
      <c r="B91" s="289" t="s">
        <v>118</v>
      </c>
      <c r="C91" s="289"/>
      <c r="D91" s="289"/>
      <c r="E91" s="289"/>
      <c r="F91" s="289"/>
      <c r="G91" s="289"/>
      <c r="H91" s="289"/>
      <c r="I91" s="289"/>
      <c r="J91" s="289"/>
      <c r="K91" s="289"/>
      <c r="L91" s="289"/>
      <c r="M91" s="289"/>
      <c r="N91" s="152"/>
      <c r="O91" s="147"/>
      <c r="P91" s="148"/>
      <c r="Q91" s="146"/>
      <c r="R91" s="146"/>
      <c r="S91" s="146"/>
      <c r="T91" s="146"/>
      <c r="U91" s="146"/>
    </row>
    <row r="92" spans="1:21" ht="16.5" customHeight="1" x14ac:dyDescent="0.25">
      <c r="A92" s="135"/>
      <c r="B92" s="290" t="s">
        <v>119</v>
      </c>
      <c r="C92" s="290"/>
      <c r="D92" s="290"/>
      <c r="E92" s="290"/>
      <c r="F92" s="290"/>
      <c r="G92" s="290"/>
      <c r="H92" s="290"/>
      <c r="I92" s="290"/>
      <c r="J92" s="290"/>
      <c r="K92" s="290"/>
      <c r="L92" s="290"/>
      <c r="M92" s="290"/>
      <c r="N92" s="152"/>
      <c r="O92" s="147"/>
      <c r="P92" s="148"/>
      <c r="Q92" s="146"/>
      <c r="R92" s="146"/>
      <c r="S92" s="146"/>
      <c r="T92" s="146"/>
      <c r="U92" s="146"/>
    </row>
    <row r="93" spans="1:21" ht="16.5" customHeight="1" x14ac:dyDescent="0.25">
      <c r="A93" s="136"/>
      <c r="B93" s="291"/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152"/>
      <c r="O93" s="147"/>
      <c r="P93" s="148"/>
      <c r="Q93" s="146"/>
      <c r="R93" s="146"/>
      <c r="S93" s="146"/>
      <c r="T93" s="146"/>
      <c r="U93" s="146"/>
    </row>
    <row r="94" spans="1:21" ht="16.5" customHeight="1" x14ac:dyDescent="0.2">
      <c r="A94" s="137">
        <v>5</v>
      </c>
      <c r="B94" s="289" t="s">
        <v>123</v>
      </c>
      <c r="C94" s="289"/>
      <c r="D94" s="289"/>
      <c r="E94" s="289"/>
      <c r="F94" s="289"/>
      <c r="G94" s="289"/>
      <c r="H94" s="289"/>
      <c r="I94" s="289"/>
      <c r="J94" s="289"/>
      <c r="K94" s="289"/>
      <c r="L94" s="289"/>
      <c r="M94" s="289"/>
      <c r="N94" s="152"/>
      <c r="O94" s="147"/>
      <c r="P94" s="148"/>
      <c r="Q94" s="146"/>
      <c r="R94" s="146"/>
      <c r="S94" s="146"/>
      <c r="T94" s="146"/>
      <c r="U94" s="146"/>
    </row>
    <row r="95" spans="1:21" ht="16.5" customHeight="1" x14ac:dyDescent="0.25">
      <c r="A95" s="135"/>
      <c r="B95" s="290" t="s">
        <v>120</v>
      </c>
      <c r="C95" s="290"/>
      <c r="D95" s="290"/>
      <c r="E95" s="290"/>
      <c r="F95" s="290"/>
      <c r="G95" s="290"/>
      <c r="H95" s="290"/>
      <c r="I95" s="290"/>
      <c r="J95" s="290"/>
      <c r="K95" s="290"/>
      <c r="L95" s="290"/>
      <c r="M95" s="290"/>
      <c r="N95" s="152"/>
      <c r="O95" s="147"/>
      <c r="P95" s="148"/>
      <c r="Q95" s="146"/>
      <c r="R95" s="146"/>
      <c r="S95" s="146"/>
      <c r="T95" s="146"/>
      <c r="U95" s="146"/>
    </row>
    <row r="96" spans="1:21" ht="16.5" customHeight="1" x14ac:dyDescent="0.25">
      <c r="A96" s="136"/>
      <c r="B96" s="291"/>
      <c r="C96" s="291"/>
      <c r="D96" s="291"/>
      <c r="E96" s="291"/>
      <c r="F96" s="291"/>
      <c r="G96" s="291"/>
      <c r="H96" s="291"/>
      <c r="I96" s="291"/>
      <c r="J96" s="291"/>
      <c r="K96" s="291"/>
      <c r="L96" s="291"/>
      <c r="M96" s="291"/>
      <c r="N96" s="152"/>
      <c r="O96" s="147"/>
      <c r="P96" s="148"/>
      <c r="Q96" s="146"/>
      <c r="R96" s="146"/>
      <c r="S96" s="146"/>
      <c r="T96" s="146"/>
      <c r="U96" s="146"/>
    </row>
    <row r="97" spans="1:21" ht="16.5" customHeight="1" x14ac:dyDescent="0.2">
      <c r="A97" s="137">
        <v>6</v>
      </c>
      <c r="B97" s="289" t="s">
        <v>120</v>
      </c>
      <c r="C97" s="289"/>
      <c r="D97" s="289"/>
      <c r="E97" s="289"/>
      <c r="F97" s="289"/>
      <c r="G97" s="289"/>
      <c r="H97" s="289"/>
      <c r="I97" s="289"/>
      <c r="J97" s="289"/>
      <c r="K97" s="289"/>
      <c r="L97" s="289"/>
      <c r="M97" s="289"/>
      <c r="N97" s="152"/>
      <c r="O97" s="147"/>
      <c r="P97" s="148"/>
      <c r="Q97" s="146"/>
      <c r="R97" s="146"/>
      <c r="S97" s="146"/>
      <c r="T97" s="146"/>
      <c r="U97" s="146"/>
    </row>
    <row r="98" spans="1:21" ht="16.5" customHeight="1" x14ac:dyDescent="0.2">
      <c r="A98" s="135"/>
      <c r="B98" s="288"/>
      <c r="C98" s="288"/>
      <c r="D98" s="288"/>
      <c r="E98" s="288"/>
      <c r="F98" s="288"/>
      <c r="G98" s="288"/>
      <c r="H98" s="288"/>
      <c r="I98" s="288"/>
      <c r="J98" s="288"/>
      <c r="K98" s="288"/>
      <c r="L98" s="288"/>
      <c r="M98" s="288"/>
      <c r="N98" s="152"/>
      <c r="O98" s="147"/>
      <c r="P98" s="148"/>
      <c r="Q98" s="146"/>
      <c r="R98" s="146"/>
      <c r="S98" s="146"/>
      <c r="T98" s="146"/>
      <c r="U98" s="146"/>
    </row>
    <row r="99" spans="1:21" ht="16.5" customHeight="1" x14ac:dyDescent="0.2">
      <c r="A99" s="137">
        <v>7</v>
      </c>
      <c r="B99" s="289" t="s">
        <v>121</v>
      </c>
      <c r="C99" s="289"/>
      <c r="D99" s="289"/>
      <c r="E99" s="289"/>
      <c r="F99" s="289"/>
      <c r="G99" s="289"/>
      <c r="H99" s="289"/>
      <c r="I99" s="289"/>
      <c r="J99" s="289"/>
      <c r="K99" s="289"/>
      <c r="L99" s="289"/>
      <c r="M99" s="289"/>
      <c r="N99" s="152"/>
      <c r="O99" s="147"/>
      <c r="P99" s="148"/>
      <c r="Q99" s="146"/>
      <c r="R99" s="146"/>
      <c r="S99" s="146"/>
      <c r="T99" s="146"/>
      <c r="U99" s="146"/>
    </row>
    <row r="100" spans="1:21" ht="16.5" customHeight="1" x14ac:dyDescent="0.2">
      <c r="A100" s="135"/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  <c r="L100" s="288"/>
      <c r="M100" s="288"/>
      <c r="N100" s="152"/>
      <c r="O100" s="147"/>
      <c r="P100" s="148"/>
      <c r="Q100" s="146"/>
      <c r="R100" s="146"/>
      <c r="S100" s="146"/>
      <c r="T100" s="146"/>
      <c r="U100" s="146"/>
    </row>
    <row r="101" spans="1:21" ht="16.5" customHeight="1" x14ac:dyDescent="0.2">
      <c r="A101" s="135">
        <v>8</v>
      </c>
      <c r="B101" s="289" t="s">
        <v>122</v>
      </c>
      <c r="C101" s="289"/>
      <c r="D101" s="289"/>
      <c r="E101" s="289"/>
      <c r="F101" s="289"/>
      <c r="G101" s="289"/>
      <c r="H101" s="289"/>
      <c r="I101" s="289"/>
      <c r="J101" s="289"/>
      <c r="K101" s="289"/>
      <c r="L101" s="289"/>
      <c r="M101" s="289"/>
      <c r="N101" s="152"/>
      <c r="O101" s="147"/>
      <c r="P101" s="148"/>
      <c r="Q101" s="146"/>
      <c r="R101" s="146"/>
      <c r="S101" s="146"/>
      <c r="T101" s="146"/>
      <c r="U101" s="146"/>
    </row>
    <row r="102" spans="1:21" ht="16.5" customHeight="1" x14ac:dyDescent="0.2">
      <c r="A102" s="136"/>
      <c r="B102" s="288"/>
      <c r="C102" s="288"/>
      <c r="D102" s="288"/>
      <c r="E102" s="288"/>
      <c r="F102" s="288"/>
      <c r="G102" s="288"/>
      <c r="H102" s="288"/>
      <c r="I102" s="288"/>
      <c r="J102" s="288"/>
      <c r="K102" s="288"/>
      <c r="L102" s="288"/>
      <c r="M102" s="288"/>
      <c r="N102" s="152"/>
      <c r="O102" s="147"/>
      <c r="P102" s="148"/>
      <c r="Q102" s="146"/>
      <c r="R102" s="146"/>
      <c r="S102" s="146"/>
      <c r="T102" s="146"/>
      <c r="U102" s="146"/>
    </row>
    <row r="103" spans="1:21" ht="16.5" customHeight="1" x14ac:dyDescent="0.2">
      <c r="A103" s="135">
        <v>9</v>
      </c>
      <c r="B103" s="289" t="s">
        <v>124</v>
      </c>
      <c r="C103" s="289"/>
      <c r="D103" s="289"/>
      <c r="E103" s="289"/>
      <c r="F103" s="289"/>
      <c r="G103" s="289"/>
      <c r="H103" s="289"/>
      <c r="I103" s="289"/>
      <c r="J103" s="289"/>
      <c r="K103" s="289"/>
      <c r="L103" s="289"/>
      <c r="M103" s="289"/>
      <c r="N103" s="152"/>
      <c r="O103" s="147"/>
      <c r="P103" s="148"/>
      <c r="Q103" s="146"/>
      <c r="R103" s="146"/>
      <c r="S103" s="146"/>
      <c r="T103" s="146"/>
      <c r="U103" s="146"/>
    </row>
    <row r="104" spans="1:21" ht="16.5" customHeight="1" x14ac:dyDescent="0.2">
      <c r="A104" s="138"/>
      <c r="B104" s="293"/>
      <c r="C104" s="293"/>
      <c r="D104" s="293"/>
      <c r="E104" s="293"/>
      <c r="F104" s="293"/>
      <c r="G104" s="293"/>
      <c r="H104" s="293"/>
      <c r="I104" s="293"/>
      <c r="J104" s="293"/>
      <c r="K104" s="293"/>
      <c r="L104" s="293"/>
      <c r="M104" s="293"/>
      <c r="N104" s="146"/>
      <c r="O104" s="147"/>
      <c r="P104" s="148"/>
      <c r="Q104" s="146"/>
      <c r="R104" s="146"/>
      <c r="S104" s="146"/>
      <c r="T104" s="146"/>
      <c r="U104" s="146"/>
    </row>
    <row r="105" spans="1:21" ht="16.5" customHeight="1" x14ac:dyDescent="0.2">
      <c r="A105" s="139"/>
      <c r="B105" s="294"/>
      <c r="C105" s="294"/>
      <c r="D105" s="294"/>
      <c r="E105" s="294"/>
      <c r="F105" s="294"/>
      <c r="G105" s="294"/>
      <c r="H105" s="294"/>
      <c r="I105" s="294"/>
      <c r="J105" s="294"/>
      <c r="K105" s="294"/>
      <c r="L105" s="294"/>
      <c r="M105" s="294"/>
      <c r="N105" s="146"/>
      <c r="O105" s="147"/>
      <c r="P105" s="148"/>
      <c r="Q105" s="146"/>
      <c r="R105" s="146"/>
      <c r="S105" s="146"/>
      <c r="T105" s="146"/>
      <c r="U105" s="146"/>
    </row>
    <row r="106" spans="1:21" ht="16.5" customHeight="1" x14ac:dyDescent="0.2">
      <c r="A106" s="139"/>
      <c r="B106" s="140"/>
      <c r="C106" s="140"/>
      <c r="D106" s="140"/>
      <c r="E106" s="140"/>
      <c r="F106" s="141"/>
      <c r="G106" s="140"/>
      <c r="H106" s="140"/>
      <c r="I106" s="140"/>
      <c r="J106" s="140"/>
      <c r="K106" s="140"/>
      <c r="L106" s="140"/>
      <c r="M106" s="142"/>
      <c r="N106" s="146"/>
      <c r="O106" s="147"/>
      <c r="P106" s="148"/>
      <c r="Q106" s="146"/>
      <c r="R106" s="146"/>
      <c r="S106" s="146"/>
      <c r="T106" s="146"/>
      <c r="U106" s="146"/>
    </row>
    <row r="107" spans="1:21" ht="16.5" customHeight="1" x14ac:dyDescent="0.2">
      <c r="A107" s="139"/>
      <c r="B107" s="140"/>
      <c r="C107" s="140"/>
      <c r="D107" s="140"/>
      <c r="E107" s="140"/>
      <c r="F107" s="141"/>
      <c r="G107" s="140"/>
      <c r="H107" s="140"/>
      <c r="I107" s="140"/>
      <c r="J107" s="140"/>
      <c r="K107" s="140"/>
      <c r="L107" s="140"/>
      <c r="M107" s="142"/>
      <c r="N107" s="146"/>
      <c r="O107" s="147"/>
      <c r="P107" s="148"/>
      <c r="Q107" s="146"/>
      <c r="R107" s="146"/>
      <c r="S107" s="146"/>
      <c r="T107" s="146"/>
      <c r="U107" s="146"/>
    </row>
    <row r="108" spans="1:21" ht="16.5" customHeight="1" x14ac:dyDescent="0.2">
      <c r="A108" s="194"/>
      <c r="B108" s="195"/>
      <c r="C108" s="195"/>
      <c r="D108" s="195"/>
      <c r="E108" s="195"/>
      <c r="F108" s="195"/>
      <c r="G108" s="195"/>
      <c r="H108" s="195"/>
      <c r="I108" s="195"/>
      <c r="J108" s="195"/>
      <c r="K108" s="195"/>
      <c r="L108" s="140"/>
      <c r="M108" s="142"/>
      <c r="N108" s="146"/>
      <c r="O108" s="147"/>
      <c r="P108" s="148"/>
      <c r="Q108" s="146"/>
      <c r="R108" s="146"/>
      <c r="S108" s="146"/>
      <c r="T108" s="146"/>
      <c r="U108" s="146"/>
    </row>
    <row r="109" spans="1:21" ht="16.5" customHeight="1" x14ac:dyDescent="0.2">
      <c r="A109" s="194"/>
      <c r="B109" s="195"/>
      <c r="C109" s="195"/>
      <c r="D109" s="195"/>
      <c r="E109" s="195"/>
      <c r="F109" s="195"/>
      <c r="G109" s="195"/>
      <c r="H109" s="195"/>
      <c r="I109" s="195"/>
      <c r="J109" s="195"/>
      <c r="K109" s="195"/>
      <c r="L109" s="140"/>
      <c r="M109" s="142"/>
      <c r="N109" s="146"/>
      <c r="O109" s="147"/>
      <c r="P109" s="148"/>
      <c r="Q109" s="146"/>
      <c r="R109" s="146"/>
      <c r="S109" s="146"/>
      <c r="T109" s="146"/>
      <c r="U109" s="146"/>
    </row>
    <row r="110" spans="1:21" ht="16.5" customHeight="1" x14ac:dyDescent="0.2">
      <c r="A110" s="194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40"/>
      <c r="M110" s="142"/>
      <c r="N110" s="146"/>
      <c r="O110" s="147"/>
      <c r="P110" s="148"/>
      <c r="Q110" s="146"/>
      <c r="R110" s="146"/>
      <c r="S110" s="146"/>
      <c r="T110" s="146"/>
      <c r="U110" s="146"/>
    </row>
    <row r="111" spans="1:21" ht="16.5" customHeight="1" x14ac:dyDescent="0.2">
      <c r="A111" s="196"/>
      <c r="B111" s="195"/>
      <c r="C111" s="195"/>
      <c r="D111" s="197"/>
      <c r="E111" s="195"/>
      <c r="F111" s="195"/>
      <c r="G111" s="195"/>
      <c r="H111" s="195"/>
      <c r="I111" s="195"/>
      <c r="J111" s="195"/>
      <c r="K111" s="195"/>
      <c r="L111" s="140"/>
      <c r="M111" s="142"/>
      <c r="N111" s="146"/>
      <c r="O111" s="147"/>
      <c r="P111" s="148"/>
      <c r="Q111" s="146"/>
      <c r="R111" s="146"/>
      <c r="S111" s="146"/>
      <c r="T111" s="146"/>
      <c r="U111" s="146"/>
    </row>
    <row r="112" spans="1:21" ht="16.5" customHeight="1" x14ac:dyDescent="0.2">
      <c r="A112" s="195"/>
      <c r="B112" s="195"/>
      <c r="C112" s="195"/>
      <c r="D112" s="197"/>
      <c r="E112" s="195"/>
      <c r="F112" s="195"/>
      <c r="G112" s="195"/>
      <c r="H112" s="195"/>
      <c r="I112" s="195"/>
      <c r="J112" s="195"/>
      <c r="K112" s="195"/>
      <c r="L112" s="141"/>
      <c r="M112" s="142"/>
      <c r="N112" s="146"/>
      <c r="O112" s="147"/>
      <c r="P112" s="148"/>
      <c r="Q112" s="146"/>
      <c r="R112" s="146"/>
      <c r="S112" s="146"/>
      <c r="T112" s="146"/>
      <c r="U112" s="146"/>
    </row>
    <row r="113" spans="1:21" ht="16.5" customHeight="1" x14ac:dyDescent="0.2">
      <c r="A113" s="195"/>
      <c r="B113" s="195"/>
      <c r="C113" s="195"/>
      <c r="D113" s="197"/>
      <c r="E113" s="195"/>
      <c r="F113" s="195"/>
      <c r="G113" s="195"/>
      <c r="H113" s="195"/>
      <c r="I113" s="195"/>
      <c r="J113" s="195"/>
      <c r="K113" s="195"/>
      <c r="L113" s="141"/>
      <c r="M113" s="142"/>
      <c r="N113" s="146"/>
      <c r="O113" s="147"/>
      <c r="P113" s="148"/>
      <c r="Q113" s="146"/>
      <c r="R113" s="146"/>
      <c r="S113" s="146"/>
      <c r="T113" s="146"/>
      <c r="U113" s="146"/>
    </row>
    <row r="114" spans="1:21" ht="16.5" customHeight="1" x14ac:dyDescent="0.2">
      <c r="A114" s="195"/>
      <c r="B114" s="195"/>
      <c r="C114" s="195"/>
      <c r="D114" s="197"/>
      <c r="E114" s="195"/>
      <c r="F114" s="195"/>
      <c r="G114" s="195"/>
      <c r="H114" s="195"/>
      <c r="I114" s="195"/>
      <c r="J114" s="195"/>
      <c r="K114" s="195"/>
      <c r="L114" s="141"/>
      <c r="M114" s="142"/>
      <c r="N114" s="146"/>
      <c r="O114" s="147"/>
      <c r="P114" s="148"/>
      <c r="Q114" s="146"/>
      <c r="R114" s="146"/>
      <c r="S114" s="146"/>
      <c r="T114" s="146"/>
      <c r="U114" s="146"/>
    </row>
    <row r="115" spans="1:21" ht="16.5" customHeight="1" x14ac:dyDescent="0.2">
      <c r="A115" s="195"/>
      <c r="B115" s="195"/>
      <c r="C115" s="195"/>
      <c r="D115" s="197"/>
      <c r="E115" s="195"/>
      <c r="F115" s="195"/>
      <c r="G115" s="195"/>
      <c r="H115" s="195"/>
      <c r="I115" s="195"/>
      <c r="J115" s="195"/>
      <c r="K115" s="195"/>
      <c r="L115" s="141"/>
      <c r="M115" s="142"/>
      <c r="N115" s="146"/>
      <c r="O115" s="147"/>
      <c r="P115" s="148"/>
      <c r="Q115" s="146"/>
      <c r="R115" s="146"/>
      <c r="S115" s="146"/>
      <c r="T115" s="146"/>
      <c r="U115" s="146"/>
    </row>
    <row r="116" spans="1:21" ht="16.5" customHeight="1" x14ac:dyDescent="0.2">
      <c r="A116" s="146"/>
      <c r="B116" s="146"/>
      <c r="C116" s="146"/>
      <c r="D116" s="234"/>
      <c r="E116" s="146"/>
      <c r="F116" s="146"/>
      <c r="G116" s="146"/>
      <c r="H116" s="146"/>
      <c r="I116" s="146"/>
      <c r="J116" s="195"/>
      <c r="K116" s="195"/>
      <c r="L116" s="141"/>
      <c r="M116" s="142"/>
      <c r="N116" s="146"/>
      <c r="O116" s="147"/>
      <c r="P116" s="148"/>
      <c r="Q116" s="146"/>
      <c r="R116" s="146"/>
      <c r="S116" s="146"/>
      <c r="T116" s="146"/>
      <c r="U116" s="146"/>
    </row>
    <row r="117" spans="1:21" ht="16.5" customHeight="1" x14ac:dyDescent="0.2">
      <c r="A117" s="146"/>
      <c r="B117" s="146"/>
      <c r="C117" s="146"/>
      <c r="D117" s="234"/>
      <c r="E117" s="146"/>
      <c r="F117" s="146"/>
      <c r="G117" s="146"/>
      <c r="H117" s="146"/>
      <c r="I117" s="146"/>
      <c r="J117" s="195"/>
      <c r="K117" s="195"/>
      <c r="L117" s="141"/>
      <c r="M117" s="142"/>
      <c r="N117" s="146"/>
      <c r="O117" s="147"/>
      <c r="P117" s="148"/>
      <c r="Q117" s="146"/>
      <c r="R117" s="146"/>
      <c r="S117" s="146"/>
      <c r="T117" s="146"/>
      <c r="U117" s="146"/>
    </row>
    <row r="118" spans="1:21" s="40" customFormat="1" ht="16.5" customHeight="1" x14ac:dyDescent="0.2">
      <c r="A118" s="143"/>
      <c r="B118" s="143"/>
      <c r="C118" s="143"/>
      <c r="D118" s="235"/>
      <c r="E118" s="143"/>
      <c r="F118" s="143"/>
      <c r="G118" s="143"/>
      <c r="H118" s="143"/>
      <c r="I118" s="143"/>
      <c r="J118" s="198"/>
      <c r="K118" s="198"/>
      <c r="L118" s="143"/>
      <c r="M118" s="144"/>
      <c r="N118" s="143"/>
      <c r="O118" s="155"/>
      <c r="P118" s="143"/>
      <c r="Q118" s="143"/>
      <c r="R118" s="143"/>
      <c r="S118" s="143"/>
      <c r="T118" s="143"/>
      <c r="U118" s="143"/>
    </row>
    <row r="119" spans="1:21" s="40" customFormat="1" x14ac:dyDescent="0.2">
      <c r="A119" s="236" t="s">
        <v>10</v>
      </c>
      <c r="B119" s="237" t="s">
        <v>11</v>
      </c>
      <c r="C119" s="238" t="s">
        <v>12</v>
      </c>
      <c r="D119" s="239" t="s">
        <v>164</v>
      </c>
      <c r="E119" s="143"/>
      <c r="F119" s="143"/>
      <c r="G119" s="143"/>
      <c r="H119" s="143"/>
      <c r="I119" s="143"/>
      <c r="J119" s="198"/>
      <c r="K119" s="198"/>
      <c r="L119" s="143"/>
      <c r="M119" s="144"/>
      <c r="N119" s="143"/>
      <c r="O119" s="155"/>
      <c r="P119" s="143"/>
      <c r="Q119" s="143"/>
      <c r="R119" s="143"/>
      <c r="S119" s="143"/>
      <c r="T119" s="143"/>
      <c r="U119" s="143"/>
    </row>
    <row r="120" spans="1:21" s="40" customFormat="1" ht="14.25" x14ac:dyDescent="0.2">
      <c r="A120" s="240" t="s">
        <v>9</v>
      </c>
      <c r="B120" s="241">
        <v>0</v>
      </c>
      <c r="C120" s="241">
        <v>0.15</v>
      </c>
      <c r="D120" s="239"/>
      <c r="E120" s="143"/>
      <c r="F120" s="143"/>
      <c r="G120" s="143"/>
      <c r="H120" s="143"/>
      <c r="I120" s="143"/>
      <c r="J120" s="198"/>
      <c r="K120" s="198"/>
      <c r="L120" s="143"/>
      <c r="M120" s="144"/>
      <c r="N120" s="143"/>
      <c r="O120" s="155"/>
      <c r="P120" s="143"/>
      <c r="Q120" s="143"/>
      <c r="R120" s="143"/>
      <c r="S120" s="143"/>
      <c r="T120" s="143"/>
      <c r="U120" s="143"/>
    </row>
    <row r="121" spans="1:21" s="40" customFormat="1" ht="14.25" x14ac:dyDescent="0.2">
      <c r="A121" s="240" t="s">
        <v>2</v>
      </c>
      <c r="B121" s="241">
        <v>0</v>
      </c>
      <c r="C121" s="241">
        <v>0.15</v>
      </c>
      <c r="D121" s="143"/>
      <c r="E121" s="143"/>
      <c r="F121" s="143"/>
      <c r="G121" s="143"/>
      <c r="H121" s="143"/>
      <c r="I121" s="143"/>
      <c r="J121" s="198"/>
      <c r="K121" s="198"/>
      <c r="L121" s="143"/>
      <c r="M121" s="144"/>
      <c r="N121" s="143"/>
      <c r="O121" s="155"/>
      <c r="P121" s="143"/>
      <c r="Q121" s="143"/>
      <c r="R121" s="143"/>
      <c r="S121" s="143"/>
      <c r="T121" s="143"/>
      <c r="U121" s="143"/>
    </row>
    <row r="122" spans="1:21" s="40" customFormat="1" ht="14.25" x14ac:dyDescent="0.2">
      <c r="A122" s="240" t="s">
        <v>13</v>
      </c>
      <c r="B122" s="241">
        <v>0.1</v>
      </c>
      <c r="C122" s="241">
        <v>0.05</v>
      </c>
      <c r="D122" s="242"/>
      <c r="E122" s="143"/>
      <c r="F122" s="143"/>
      <c r="G122" s="143"/>
      <c r="H122" s="143"/>
      <c r="I122" s="143"/>
      <c r="J122" s="198"/>
      <c r="K122" s="198"/>
      <c r="L122" s="143"/>
      <c r="M122" s="144"/>
      <c r="N122" s="143"/>
      <c r="O122" s="155"/>
      <c r="P122" s="143"/>
      <c r="Q122" s="143"/>
      <c r="R122" s="143"/>
      <c r="S122" s="143"/>
      <c r="T122" s="143"/>
      <c r="U122" s="143"/>
    </row>
    <row r="123" spans="1:21" s="40" customFormat="1" ht="14.25" x14ac:dyDescent="0.2">
      <c r="A123" s="240" t="s">
        <v>3</v>
      </c>
      <c r="B123" s="241">
        <v>0</v>
      </c>
      <c r="C123" s="241">
        <v>0.15</v>
      </c>
      <c r="D123" s="143"/>
      <c r="E123" s="143"/>
      <c r="F123" s="143"/>
      <c r="G123" s="143"/>
      <c r="H123" s="143"/>
      <c r="I123" s="143"/>
      <c r="J123" s="198"/>
      <c r="K123" s="198"/>
      <c r="L123" s="143"/>
      <c r="M123" s="144"/>
      <c r="N123" s="143"/>
      <c r="O123" s="155"/>
      <c r="P123" s="143"/>
      <c r="Q123" s="143"/>
      <c r="R123" s="143"/>
      <c r="S123" s="143"/>
      <c r="T123" s="143"/>
      <c r="U123" s="143"/>
    </row>
    <row r="124" spans="1:21" s="40" customFormat="1" ht="14.25" x14ac:dyDescent="0.2">
      <c r="A124" s="240" t="s">
        <v>70</v>
      </c>
      <c r="B124" s="243">
        <v>9.9750000000000005E-2</v>
      </c>
      <c r="C124" s="241">
        <v>0.05</v>
      </c>
      <c r="D124" s="143"/>
      <c r="E124" s="143"/>
      <c r="F124" s="143"/>
      <c r="G124" s="143"/>
      <c r="H124" s="143"/>
      <c r="I124" s="143"/>
      <c r="J124" s="198"/>
      <c r="K124" s="198"/>
      <c r="L124" s="143"/>
      <c r="M124" s="144"/>
      <c r="N124" s="143"/>
      <c r="O124" s="155"/>
      <c r="P124" s="143"/>
      <c r="Q124" s="143"/>
      <c r="R124" s="143"/>
      <c r="S124" s="143"/>
      <c r="T124" s="143"/>
      <c r="U124" s="143"/>
    </row>
    <row r="125" spans="1:21" s="40" customFormat="1" ht="14.25" x14ac:dyDescent="0.2">
      <c r="A125" s="240" t="s">
        <v>4</v>
      </c>
      <c r="B125" s="241">
        <v>0</v>
      </c>
      <c r="C125" s="241">
        <v>0.13</v>
      </c>
      <c r="D125" s="143"/>
      <c r="E125" s="143"/>
      <c r="F125" s="143"/>
      <c r="G125" s="143"/>
      <c r="H125" s="143"/>
      <c r="I125" s="143"/>
      <c r="J125" s="198"/>
      <c r="K125" s="198"/>
      <c r="L125" s="143"/>
      <c r="M125" s="144"/>
      <c r="N125" s="143"/>
      <c r="O125" s="155"/>
      <c r="P125" s="143"/>
      <c r="Q125" s="143"/>
      <c r="R125" s="143"/>
      <c r="S125" s="143"/>
      <c r="T125" s="143"/>
      <c r="U125" s="143"/>
    </row>
    <row r="126" spans="1:21" s="40" customFormat="1" ht="14.25" x14ac:dyDescent="0.2">
      <c r="A126" s="240" t="s">
        <v>5</v>
      </c>
      <c r="B126" s="241">
        <v>7.0000000000000007E-2</v>
      </c>
      <c r="C126" s="241">
        <v>0.05</v>
      </c>
      <c r="D126" s="143"/>
      <c r="E126" s="143"/>
      <c r="F126" s="143"/>
      <c r="G126" s="143"/>
      <c r="H126" s="143"/>
      <c r="I126" s="143"/>
      <c r="J126" s="198"/>
      <c r="K126" s="198"/>
      <c r="L126" s="143"/>
      <c r="M126" s="144"/>
      <c r="N126" s="143"/>
      <c r="O126" s="155"/>
      <c r="P126" s="143"/>
      <c r="Q126" s="143"/>
      <c r="R126" s="143"/>
      <c r="S126" s="143"/>
      <c r="T126" s="143"/>
      <c r="U126" s="143"/>
    </row>
    <row r="127" spans="1:21" s="40" customFormat="1" ht="14.25" x14ac:dyDescent="0.2">
      <c r="A127" s="240" t="s">
        <v>6</v>
      </c>
      <c r="B127" s="241">
        <v>0.06</v>
      </c>
      <c r="C127" s="241">
        <v>0.05</v>
      </c>
      <c r="D127" s="143"/>
      <c r="E127" s="143"/>
      <c r="F127" s="143"/>
      <c r="G127" s="143"/>
      <c r="H127" s="143"/>
      <c r="I127" s="143"/>
      <c r="J127" s="198"/>
      <c r="K127" s="198"/>
      <c r="L127" s="143"/>
      <c r="M127" s="144"/>
      <c r="N127" s="143"/>
      <c r="O127" s="155"/>
      <c r="P127" s="143"/>
      <c r="Q127" s="143"/>
      <c r="R127" s="143"/>
      <c r="S127" s="143"/>
      <c r="T127" s="143"/>
      <c r="U127" s="143"/>
    </row>
    <row r="128" spans="1:21" s="40" customFormat="1" ht="14.25" x14ac:dyDescent="0.2">
      <c r="A128" s="240" t="s">
        <v>7</v>
      </c>
      <c r="B128" s="241">
        <v>0</v>
      </c>
      <c r="C128" s="241">
        <v>0.05</v>
      </c>
      <c r="D128" s="143"/>
      <c r="E128" s="143"/>
      <c r="F128" s="143"/>
      <c r="G128" s="143"/>
      <c r="H128" s="143"/>
      <c r="I128" s="143"/>
      <c r="J128" s="198"/>
      <c r="K128" s="198"/>
      <c r="L128" s="143"/>
      <c r="M128" s="144"/>
      <c r="N128" s="143"/>
      <c r="O128" s="155"/>
      <c r="P128" s="143"/>
      <c r="Q128" s="143"/>
      <c r="R128" s="143"/>
      <c r="S128" s="143"/>
      <c r="T128" s="143"/>
      <c r="U128" s="143"/>
    </row>
    <row r="129" spans="1:21" s="40" customFormat="1" ht="14.25" x14ac:dyDescent="0.2">
      <c r="A129" s="240" t="s">
        <v>8</v>
      </c>
      <c r="B129" s="241">
        <v>0</v>
      </c>
      <c r="C129" s="241">
        <v>0.12</v>
      </c>
      <c r="D129" s="143"/>
      <c r="E129" s="143"/>
      <c r="F129" s="143"/>
      <c r="G129" s="143"/>
      <c r="H129" s="143"/>
      <c r="I129" s="143"/>
      <c r="J129" s="198"/>
      <c r="K129" s="198"/>
      <c r="L129" s="143"/>
      <c r="M129" s="144"/>
      <c r="N129" s="143"/>
      <c r="O129" s="155"/>
      <c r="P129" s="143"/>
      <c r="Q129" s="143"/>
      <c r="R129" s="143"/>
      <c r="S129" s="143"/>
      <c r="T129" s="143"/>
      <c r="U129" s="143"/>
    </row>
    <row r="130" spans="1:21" s="40" customFormat="1" x14ac:dyDescent="0.2">
      <c r="A130" s="244"/>
      <c r="B130" s="244"/>
      <c r="C130" s="244"/>
      <c r="D130" s="143"/>
      <c r="E130" s="143"/>
      <c r="F130" s="143"/>
      <c r="G130" s="143"/>
      <c r="H130" s="143"/>
      <c r="I130" s="143"/>
      <c r="J130" s="198"/>
      <c r="K130" s="198"/>
      <c r="L130" s="143"/>
      <c r="M130" s="144"/>
      <c r="N130" s="143"/>
      <c r="O130" s="155"/>
      <c r="P130" s="143"/>
      <c r="Q130" s="143"/>
      <c r="R130" s="143"/>
      <c r="S130" s="143"/>
      <c r="T130" s="143"/>
      <c r="U130" s="143"/>
    </row>
    <row r="131" spans="1:21" s="40" customFormat="1" ht="14.25" x14ac:dyDescent="0.2">
      <c r="A131" s="245" t="s">
        <v>14</v>
      </c>
      <c r="B131" s="244"/>
      <c r="C131" s="244"/>
      <c r="D131" s="143"/>
      <c r="E131" s="143"/>
      <c r="F131" s="143"/>
      <c r="G131" s="143"/>
      <c r="H131" s="143"/>
      <c r="I131" s="143"/>
      <c r="J131" s="198"/>
      <c r="K131" s="198"/>
      <c r="L131" s="143"/>
      <c r="M131" s="144"/>
      <c r="N131" s="143"/>
      <c r="O131" s="155"/>
      <c r="P131" s="143"/>
      <c r="Q131" s="143"/>
      <c r="R131" s="143"/>
      <c r="S131" s="143"/>
      <c r="T131" s="143"/>
      <c r="U131" s="143"/>
    </row>
    <row r="132" spans="1:21" s="40" customFormat="1" x14ac:dyDescent="0.2">
      <c r="A132" s="246">
        <v>1</v>
      </c>
      <c r="B132" s="244"/>
      <c r="C132" s="244"/>
      <c r="D132" s="143"/>
      <c r="E132" s="143"/>
      <c r="F132" s="143"/>
      <c r="G132" s="143"/>
      <c r="H132" s="143"/>
      <c r="I132" s="143"/>
      <c r="J132" s="198"/>
      <c r="K132" s="198"/>
      <c r="L132" s="143"/>
      <c r="M132" s="144"/>
      <c r="N132" s="143"/>
      <c r="O132" s="155"/>
      <c r="P132" s="143"/>
      <c r="Q132" s="143"/>
      <c r="R132" s="143"/>
      <c r="S132" s="143"/>
      <c r="T132" s="143"/>
      <c r="U132" s="143"/>
    </row>
    <row r="133" spans="1:21" s="40" customFormat="1" x14ac:dyDescent="0.2">
      <c r="A133" s="246">
        <v>2</v>
      </c>
      <c r="B133" s="244"/>
      <c r="C133" s="244"/>
      <c r="D133" s="143"/>
      <c r="E133" s="143"/>
      <c r="F133" s="143"/>
      <c r="G133" s="143"/>
      <c r="H133" s="143"/>
      <c r="I133" s="143"/>
      <c r="J133" s="198"/>
      <c r="K133" s="198"/>
      <c r="L133" s="143"/>
      <c r="M133" s="144"/>
      <c r="N133" s="143"/>
      <c r="O133" s="155"/>
      <c r="P133" s="143"/>
      <c r="Q133" s="143"/>
      <c r="R133" s="143"/>
      <c r="S133" s="143"/>
      <c r="T133" s="143"/>
      <c r="U133" s="143"/>
    </row>
    <row r="134" spans="1:21" s="40" customFormat="1" x14ac:dyDescent="0.2">
      <c r="A134" s="246">
        <v>3</v>
      </c>
      <c r="B134" s="244"/>
      <c r="C134" s="244"/>
      <c r="D134" s="204"/>
      <c r="E134" s="143"/>
      <c r="F134" s="143"/>
      <c r="G134" s="143"/>
      <c r="H134" s="143"/>
      <c r="I134" s="143"/>
      <c r="J134" s="198"/>
      <c r="K134" s="198"/>
      <c r="L134" s="143"/>
      <c r="M134" s="144"/>
      <c r="N134" s="204"/>
      <c r="O134" s="200"/>
      <c r="P134" s="202"/>
      <c r="Q134" s="143"/>
      <c r="R134" s="204"/>
      <c r="S134" s="202"/>
      <c r="T134" s="202"/>
      <c r="U134" s="143"/>
    </row>
    <row r="135" spans="1:21" x14ac:dyDescent="0.2">
      <c r="A135" s="205"/>
      <c r="B135" s="206"/>
      <c r="C135" s="205"/>
      <c r="D135" s="205"/>
      <c r="E135" s="206"/>
      <c r="F135" s="247"/>
      <c r="G135" s="206"/>
      <c r="H135" s="206"/>
      <c r="I135" s="206"/>
      <c r="J135" s="199"/>
      <c r="K135" s="199"/>
      <c r="L135" s="38"/>
      <c r="M135" s="207"/>
      <c r="N135" s="205"/>
      <c r="O135" s="201"/>
      <c r="P135" s="203"/>
      <c r="Q135" s="206"/>
      <c r="R135" s="205"/>
      <c r="S135" s="206"/>
      <c r="T135" s="206"/>
    </row>
    <row r="136" spans="1:21" x14ac:dyDescent="0.2">
      <c r="A136" s="14"/>
      <c r="B136" s="38"/>
      <c r="C136" s="38"/>
      <c r="D136" s="38"/>
      <c r="E136" s="38"/>
      <c r="F136" s="40"/>
      <c r="G136" s="38"/>
      <c r="H136" s="38"/>
      <c r="I136" s="38"/>
      <c r="J136" s="38"/>
      <c r="K136" s="38"/>
      <c r="L136" s="38"/>
      <c r="M136" s="193"/>
    </row>
    <row r="137" spans="1:21" x14ac:dyDescent="0.2">
      <c r="A137" s="14"/>
      <c r="B137" s="38"/>
      <c r="C137" s="38"/>
      <c r="D137" s="38"/>
      <c r="E137" s="38"/>
      <c r="F137" s="40"/>
      <c r="G137" s="38"/>
      <c r="H137" s="38"/>
      <c r="I137" s="38"/>
      <c r="J137" s="38"/>
      <c r="K137" s="38"/>
      <c r="L137" s="38"/>
      <c r="M137" s="193"/>
    </row>
    <row r="138" spans="1:21" x14ac:dyDescent="0.2">
      <c r="A138" s="14"/>
      <c r="B138" s="38"/>
      <c r="C138" s="38"/>
      <c r="D138" s="38"/>
      <c r="E138" s="38"/>
      <c r="F138" s="40"/>
      <c r="G138" s="38"/>
      <c r="H138" s="38"/>
      <c r="I138" s="38"/>
      <c r="J138" s="38"/>
      <c r="K138" s="38"/>
      <c r="L138" s="38"/>
      <c r="M138" s="193"/>
    </row>
    <row r="139" spans="1:21" x14ac:dyDescent="0.2">
      <c r="A139" s="14"/>
      <c r="B139" s="38"/>
      <c r="C139" s="38"/>
      <c r="D139" s="38"/>
      <c r="E139" s="38"/>
      <c r="F139" s="40"/>
      <c r="G139" s="38"/>
      <c r="H139" s="38"/>
      <c r="I139" s="38"/>
      <c r="J139" s="38"/>
      <c r="K139" s="38"/>
      <c r="L139" s="38"/>
      <c r="M139" s="193"/>
    </row>
    <row r="140" spans="1:21" x14ac:dyDescent="0.2">
      <c r="A140" s="14"/>
      <c r="B140" s="38"/>
      <c r="C140" s="38"/>
      <c r="D140" s="38"/>
      <c r="E140" s="38"/>
      <c r="F140" s="40"/>
      <c r="G140" s="38"/>
      <c r="H140" s="38"/>
      <c r="I140" s="38"/>
      <c r="J140" s="38"/>
      <c r="K140" s="38"/>
      <c r="L140" s="38"/>
      <c r="M140" s="193"/>
    </row>
    <row r="141" spans="1:21" x14ac:dyDescent="0.2">
      <c r="A141" s="14"/>
      <c r="B141" s="38"/>
      <c r="C141" s="38"/>
      <c r="D141" s="38"/>
      <c r="E141" s="38"/>
      <c r="F141" s="40"/>
      <c r="G141" s="38"/>
      <c r="H141" s="38"/>
      <c r="I141" s="38"/>
      <c r="J141" s="38"/>
      <c r="K141" s="38"/>
      <c r="L141" s="38"/>
      <c r="M141" s="193"/>
    </row>
    <row r="142" spans="1:21" x14ac:dyDescent="0.2">
      <c r="A142" s="14"/>
      <c r="B142" s="38"/>
      <c r="C142" s="38"/>
      <c r="D142" s="38"/>
      <c r="E142" s="38"/>
      <c r="F142" s="40"/>
      <c r="G142" s="38"/>
      <c r="H142" s="38"/>
      <c r="I142" s="38"/>
      <c r="J142" s="38"/>
      <c r="K142" s="38"/>
      <c r="L142" s="38"/>
      <c r="M142" s="193"/>
    </row>
    <row r="143" spans="1:21" x14ac:dyDescent="0.2">
      <c r="A143" s="14"/>
      <c r="B143" s="38"/>
      <c r="C143" s="38"/>
      <c r="D143" s="38"/>
      <c r="E143" s="38"/>
      <c r="F143" s="40"/>
      <c r="G143" s="38"/>
      <c r="H143" s="38"/>
      <c r="I143" s="38"/>
      <c r="J143" s="38"/>
      <c r="K143" s="38"/>
      <c r="L143" s="38"/>
      <c r="M143" s="193"/>
    </row>
    <row r="144" spans="1:21" x14ac:dyDescent="0.2">
      <c r="A144" s="14"/>
      <c r="B144" s="38"/>
      <c r="C144" s="38"/>
      <c r="D144" s="38"/>
      <c r="E144" s="38"/>
      <c r="F144" s="40"/>
      <c r="G144" s="38"/>
      <c r="H144" s="38"/>
      <c r="I144" s="38"/>
      <c r="J144" s="38"/>
      <c r="K144" s="38"/>
      <c r="L144" s="38"/>
      <c r="M144" s="193"/>
    </row>
    <row r="145" spans="1:13" x14ac:dyDescent="0.2">
      <c r="A145" s="14"/>
      <c r="B145" s="38"/>
      <c r="C145" s="38"/>
      <c r="D145" s="38"/>
      <c r="E145" s="38"/>
      <c r="F145" s="40"/>
      <c r="G145" s="38"/>
      <c r="H145" s="38"/>
      <c r="I145" s="38"/>
      <c r="J145" s="38"/>
      <c r="K145" s="38"/>
      <c r="L145" s="38"/>
      <c r="M145" s="193"/>
    </row>
    <row r="146" spans="1:13" x14ac:dyDescent="0.2">
      <c r="A146" s="14"/>
      <c r="B146" s="38"/>
      <c r="C146" s="38"/>
      <c r="D146" s="38"/>
      <c r="E146" s="38"/>
      <c r="F146" s="40"/>
      <c r="G146" s="38"/>
      <c r="H146" s="38"/>
      <c r="I146" s="38"/>
      <c r="J146" s="38"/>
      <c r="K146" s="38"/>
      <c r="L146" s="38"/>
      <c r="M146" s="193"/>
    </row>
    <row r="147" spans="1:13" x14ac:dyDescent="0.2">
      <c r="A147" s="14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193"/>
    </row>
    <row r="148" spans="1:13" x14ac:dyDescent="0.2">
      <c r="A148" s="14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193"/>
    </row>
    <row r="149" spans="1:13" x14ac:dyDescent="0.2">
      <c r="A149" s="14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</row>
    <row r="150" spans="1:13" x14ac:dyDescent="0.2">
      <c r="A150" s="14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</row>
    <row r="151" spans="1:13" x14ac:dyDescent="0.2">
      <c r="A151" s="14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</row>
    <row r="152" spans="1:13" x14ac:dyDescent="0.2">
      <c r="A152" s="14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</row>
    <row r="153" spans="1:13" x14ac:dyDescent="0.2">
      <c r="A153" s="14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</row>
    <row r="154" spans="1:13" x14ac:dyDescent="0.2">
      <c r="A154" s="14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</row>
    <row r="155" spans="1:13" x14ac:dyDescent="0.2">
      <c r="A155" s="14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</row>
    <row r="156" spans="1:13" x14ac:dyDescent="0.2">
      <c r="A156" s="14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</row>
    <row r="157" spans="1:13" x14ac:dyDescent="0.2">
      <c r="A157" s="14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</row>
    <row r="158" spans="1:13" x14ac:dyDescent="0.2">
      <c r="A158" s="14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</row>
    <row r="159" spans="1:13" x14ac:dyDescent="0.2">
      <c r="A159" s="14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</row>
    <row r="160" spans="1:13" x14ac:dyDescent="0.2">
      <c r="A160" s="14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</row>
    <row r="161" spans="1:12" x14ac:dyDescent="0.2">
      <c r="A161" s="14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</row>
    <row r="162" spans="1:12" x14ac:dyDescent="0.2">
      <c r="A162" s="14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</row>
    <row r="163" spans="1:12" x14ac:dyDescent="0.2">
      <c r="A163" s="14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</row>
    <row r="164" spans="1:12" x14ac:dyDescent="0.2">
      <c r="A164" s="14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</row>
    <row r="165" spans="1:12" x14ac:dyDescent="0.2">
      <c r="A165" s="14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</row>
    <row r="166" spans="1:12" x14ac:dyDescent="0.2">
      <c r="A166" s="14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</row>
    <row r="167" spans="1:12" x14ac:dyDescent="0.2">
      <c r="A167" s="14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</row>
    <row r="168" spans="1:12" x14ac:dyDescent="0.2">
      <c r="A168" s="14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</row>
    <row r="169" spans="1:12" x14ac:dyDescent="0.2">
      <c r="A169" s="14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</row>
    <row r="170" spans="1:12" x14ac:dyDescent="0.2">
      <c r="A170" s="14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</row>
    <row r="171" spans="1:12" x14ac:dyDescent="0.2">
      <c r="A171" s="14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</row>
    <row r="172" spans="1:12" x14ac:dyDescent="0.2">
      <c r="A172" s="14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</row>
    <row r="173" spans="1:12" x14ac:dyDescent="0.2">
      <c r="A173" s="14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</row>
    <row r="174" spans="1:12" x14ac:dyDescent="0.2">
      <c r="A174" s="14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</row>
    <row r="175" spans="1:12" x14ac:dyDescent="0.2">
      <c r="A175" s="14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</row>
    <row r="176" spans="1:12" x14ac:dyDescent="0.2">
      <c r="A176" s="14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</row>
    <row r="177" spans="1:12" x14ac:dyDescent="0.2">
      <c r="A177" s="14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</row>
    <row r="178" spans="1:12" x14ac:dyDescent="0.2">
      <c r="A178" s="14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</row>
    <row r="179" spans="1:12" x14ac:dyDescent="0.2">
      <c r="A179" s="14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</row>
    <row r="180" spans="1:12" x14ac:dyDescent="0.2">
      <c r="A180" s="14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</row>
    <row r="181" spans="1:12" x14ac:dyDescent="0.2">
      <c r="A181" s="14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</row>
    <row r="182" spans="1:12" x14ac:dyDescent="0.2">
      <c r="A182" s="14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</row>
    <row r="183" spans="1:12" x14ac:dyDescent="0.2">
      <c r="A183" s="14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</row>
    <row r="184" spans="1:12" x14ac:dyDescent="0.2">
      <c r="A184" s="14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</row>
    <row r="185" spans="1:12" x14ac:dyDescent="0.2">
      <c r="A185" s="14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</row>
    <row r="186" spans="1:12" x14ac:dyDescent="0.2">
      <c r="A186" s="14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</row>
    <row r="187" spans="1:12" x14ac:dyDescent="0.2">
      <c r="A187" s="14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</row>
    <row r="188" spans="1:12" x14ac:dyDescent="0.2">
      <c r="A188" s="14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</row>
    <row r="189" spans="1:12" x14ac:dyDescent="0.2">
      <c r="A189" s="14"/>
      <c r="B189" s="14"/>
      <c r="C189" s="14"/>
      <c r="D189" s="14"/>
      <c r="E189" s="14"/>
      <c r="F189" s="38"/>
      <c r="G189" s="14"/>
      <c r="H189" s="14"/>
      <c r="I189" s="14"/>
      <c r="J189" s="14"/>
      <c r="K189" s="14"/>
      <c r="L189" s="14"/>
    </row>
    <row r="190" spans="1:12" x14ac:dyDescent="0.2">
      <c r="A190" s="14"/>
      <c r="B190" s="14"/>
      <c r="C190" s="14"/>
      <c r="D190" s="14"/>
      <c r="E190" s="14"/>
      <c r="F190" s="38"/>
      <c r="G190" s="14"/>
      <c r="H190" s="14"/>
      <c r="I190" s="14"/>
      <c r="J190" s="14"/>
      <c r="K190" s="14"/>
      <c r="L190" s="14"/>
    </row>
    <row r="191" spans="1:12" x14ac:dyDescent="0.2">
      <c r="A191" s="14"/>
      <c r="B191" s="14"/>
      <c r="C191" s="14"/>
      <c r="D191" s="14"/>
      <c r="E191" s="14"/>
      <c r="F191" s="38"/>
      <c r="G191" s="14"/>
      <c r="H191" s="14"/>
      <c r="I191" s="14"/>
      <c r="J191" s="14"/>
      <c r="K191" s="14"/>
      <c r="L191" s="14"/>
    </row>
    <row r="192" spans="1:12" x14ac:dyDescent="0.2">
      <c r="A192" s="14"/>
      <c r="B192" s="14"/>
      <c r="C192" s="14"/>
      <c r="D192" s="14"/>
      <c r="E192" s="14"/>
      <c r="F192" s="38"/>
      <c r="G192" s="14"/>
      <c r="H192" s="14"/>
      <c r="I192" s="14"/>
      <c r="J192" s="14"/>
      <c r="K192" s="14"/>
      <c r="L192" s="14"/>
    </row>
    <row r="193" spans="1:12" x14ac:dyDescent="0.2">
      <c r="A193" s="14"/>
      <c r="B193" s="14"/>
      <c r="C193" s="14"/>
      <c r="D193" s="14"/>
      <c r="E193" s="14"/>
      <c r="F193" s="38"/>
      <c r="G193" s="14"/>
      <c r="H193" s="14"/>
      <c r="I193" s="14"/>
      <c r="J193" s="14"/>
      <c r="K193" s="14"/>
      <c r="L193" s="14"/>
    </row>
    <row r="194" spans="1:12" x14ac:dyDescent="0.2">
      <c r="A194" s="14"/>
      <c r="B194" s="14"/>
      <c r="C194" s="14"/>
      <c r="D194" s="14"/>
      <c r="E194" s="14"/>
      <c r="F194" s="38"/>
      <c r="G194" s="14"/>
      <c r="H194" s="14"/>
      <c r="I194" s="14"/>
      <c r="J194" s="14"/>
      <c r="K194" s="14"/>
      <c r="L194" s="14"/>
    </row>
    <row r="195" spans="1:12" x14ac:dyDescent="0.2">
      <c r="A195" s="14"/>
      <c r="B195" s="14"/>
      <c r="C195" s="14"/>
      <c r="D195" s="14"/>
      <c r="E195" s="14"/>
      <c r="F195" s="38"/>
      <c r="G195" s="14"/>
      <c r="H195" s="14"/>
      <c r="I195" s="14"/>
      <c r="J195" s="14"/>
      <c r="K195" s="14"/>
      <c r="L195" s="14"/>
    </row>
    <row r="196" spans="1:12" x14ac:dyDescent="0.2">
      <c r="A196" s="14"/>
      <c r="B196" s="14"/>
      <c r="C196" s="14"/>
      <c r="D196" s="14"/>
      <c r="E196" s="14"/>
      <c r="F196" s="38"/>
      <c r="G196" s="14"/>
      <c r="H196" s="14"/>
      <c r="I196" s="14"/>
      <c r="J196" s="14"/>
      <c r="K196" s="14"/>
      <c r="L196" s="14"/>
    </row>
    <row r="197" spans="1:12" x14ac:dyDescent="0.2">
      <c r="A197" s="14"/>
      <c r="B197" s="14"/>
      <c r="C197" s="14"/>
      <c r="D197" s="14"/>
      <c r="E197" s="14"/>
      <c r="F197" s="38"/>
      <c r="G197" s="14"/>
      <c r="H197" s="14"/>
      <c r="I197" s="14"/>
      <c r="J197" s="14"/>
      <c r="K197" s="14"/>
      <c r="L197" s="14"/>
    </row>
    <row r="198" spans="1:12" x14ac:dyDescent="0.2">
      <c r="A198" s="14"/>
      <c r="B198" s="14"/>
      <c r="C198" s="14"/>
      <c r="D198" s="14"/>
      <c r="E198" s="14"/>
      <c r="F198" s="38"/>
      <c r="G198" s="14"/>
      <c r="H198" s="14"/>
      <c r="I198" s="14"/>
      <c r="J198" s="14"/>
      <c r="K198" s="14"/>
      <c r="L198" s="14"/>
    </row>
    <row r="199" spans="1:12" x14ac:dyDescent="0.2">
      <c r="A199" s="14"/>
      <c r="B199" s="14"/>
      <c r="C199" s="14"/>
      <c r="D199" s="14"/>
      <c r="E199" s="14"/>
      <c r="F199" s="38"/>
      <c r="G199" s="14"/>
      <c r="H199" s="14"/>
      <c r="I199" s="14"/>
      <c r="J199" s="14"/>
      <c r="K199" s="14"/>
      <c r="L199" s="14"/>
    </row>
    <row r="200" spans="1:12" x14ac:dyDescent="0.2">
      <c r="A200" s="13"/>
      <c r="B200" s="13"/>
      <c r="C200" s="13"/>
      <c r="D200" s="13"/>
      <c r="E200" s="13"/>
      <c r="F200" s="38"/>
      <c r="G200" s="13"/>
      <c r="H200" s="13"/>
      <c r="I200" s="13"/>
      <c r="J200" s="13"/>
      <c r="K200" s="13"/>
      <c r="L200" s="13"/>
    </row>
    <row r="201" spans="1:12" x14ac:dyDescent="0.2">
      <c r="A201" s="13"/>
      <c r="B201" s="13"/>
      <c r="C201" s="13"/>
      <c r="D201" s="13"/>
      <c r="E201" s="13"/>
      <c r="F201" s="38"/>
      <c r="G201" s="13"/>
      <c r="H201" s="13"/>
      <c r="I201" s="13"/>
      <c r="J201" s="13"/>
      <c r="K201" s="13"/>
      <c r="L201" s="13"/>
    </row>
    <row r="202" spans="1:12" x14ac:dyDescent="0.2">
      <c r="A202" s="13"/>
      <c r="B202" s="13"/>
      <c r="C202" s="13"/>
      <c r="D202" s="13"/>
      <c r="E202" s="13"/>
      <c r="F202" s="38"/>
      <c r="G202" s="13"/>
      <c r="H202" s="13"/>
      <c r="I202" s="13"/>
      <c r="J202" s="13"/>
      <c r="K202" s="13"/>
      <c r="L202" s="13"/>
    </row>
    <row r="203" spans="1:12" x14ac:dyDescent="0.2">
      <c r="A203" s="13"/>
      <c r="B203" s="13"/>
      <c r="C203" s="13"/>
      <c r="D203" s="13"/>
      <c r="E203" s="13"/>
      <c r="F203" s="38"/>
      <c r="G203" s="13"/>
      <c r="H203" s="13"/>
      <c r="I203" s="13"/>
      <c r="J203" s="13"/>
      <c r="K203" s="13"/>
      <c r="L203" s="13"/>
    </row>
    <row r="204" spans="1:12" x14ac:dyDescent="0.2">
      <c r="A204" s="13"/>
      <c r="B204" s="13"/>
      <c r="C204" s="13"/>
      <c r="D204" s="13"/>
      <c r="E204" s="13"/>
      <c r="F204" s="38"/>
      <c r="G204" s="13"/>
      <c r="H204" s="13"/>
      <c r="I204" s="13"/>
      <c r="J204" s="13"/>
      <c r="K204" s="13"/>
      <c r="L204" s="13"/>
    </row>
    <row r="205" spans="1:12" x14ac:dyDescent="0.2">
      <c r="A205" s="13"/>
      <c r="B205" s="13"/>
      <c r="C205" s="13"/>
      <c r="D205" s="13"/>
      <c r="E205" s="13"/>
      <c r="F205" s="38"/>
      <c r="G205" s="13"/>
      <c r="H205" s="13"/>
      <c r="I205" s="13"/>
      <c r="J205" s="13"/>
      <c r="K205" s="13"/>
      <c r="L205" s="13"/>
    </row>
    <row r="206" spans="1:12" x14ac:dyDescent="0.2">
      <c r="A206" s="13"/>
      <c r="B206" s="13"/>
      <c r="C206" s="13"/>
      <c r="D206" s="13"/>
      <c r="E206" s="13"/>
      <c r="F206" s="38"/>
      <c r="G206" s="13"/>
      <c r="H206" s="13"/>
      <c r="I206" s="13"/>
      <c r="J206" s="13"/>
      <c r="K206" s="13"/>
      <c r="L206" s="13"/>
    </row>
    <row r="207" spans="1:12" x14ac:dyDescent="0.2">
      <c r="A207" s="13"/>
      <c r="B207" s="13"/>
      <c r="C207" s="13"/>
      <c r="D207" s="13"/>
      <c r="E207" s="13"/>
      <c r="F207" s="14"/>
      <c r="G207" s="13"/>
      <c r="H207" s="13"/>
      <c r="I207" s="13"/>
      <c r="J207" s="13"/>
      <c r="K207" s="13"/>
      <c r="L207" s="13"/>
    </row>
    <row r="208" spans="1:12" x14ac:dyDescent="0.2">
      <c r="A208" s="13"/>
      <c r="B208" s="13"/>
      <c r="C208" s="13"/>
      <c r="D208" s="13"/>
      <c r="E208" s="13"/>
      <c r="F208" s="14"/>
      <c r="G208" s="13"/>
      <c r="H208" s="13"/>
      <c r="I208" s="13"/>
      <c r="J208" s="13"/>
      <c r="K208" s="13"/>
      <c r="L208" s="13"/>
    </row>
    <row r="209" spans="1:12" x14ac:dyDescent="0.2">
      <c r="A209" s="13"/>
      <c r="B209" s="13"/>
      <c r="C209" s="13"/>
      <c r="D209" s="13"/>
      <c r="E209" s="13"/>
      <c r="F209" s="14"/>
      <c r="G209" s="13"/>
      <c r="H209" s="13"/>
      <c r="I209" s="13"/>
      <c r="J209" s="13"/>
      <c r="K209" s="13"/>
      <c r="L209" s="13"/>
    </row>
    <row r="210" spans="1:12" x14ac:dyDescent="0.2">
      <c r="A210" s="13"/>
      <c r="B210" s="13"/>
      <c r="C210" s="13"/>
      <c r="D210" s="13"/>
      <c r="E210" s="13"/>
      <c r="F210" s="14"/>
      <c r="G210" s="13"/>
      <c r="H210" s="13"/>
      <c r="I210" s="13"/>
      <c r="J210" s="13"/>
      <c r="K210" s="13"/>
      <c r="L210" s="13"/>
    </row>
    <row r="211" spans="1:12" x14ac:dyDescent="0.2">
      <c r="A211" s="13"/>
      <c r="B211" s="13"/>
      <c r="C211" s="13"/>
      <c r="D211" s="13"/>
      <c r="E211" s="13"/>
      <c r="F211" s="14"/>
      <c r="G211" s="13"/>
      <c r="H211" s="13"/>
      <c r="I211" s="13"/>
      <c r="J211" s="13"/>
      <c r="K211" s="13"/>
      <c r="L211" s="13"/>
    </row>
    <row r="212" spans="1:12" x14ac:dyDescent="0.2">
      <c r="A212" s="13"/>
      <c r="B212" s="13"/>
      <c r="C212" s="13"/>
      <c r="D212" s="13"/>
      <c r="E212" s="13"/>
      <c r="F212" s="14"/>
      <c r="G212" s="13"/>
      <c r="H212" s="13"/>
      <c r="I212" s="13"/>
      <c r="J212" s="13"/>
      <c r="K212" s="13"/>
      <c r="L212" s="13"/>
    </row>
    <row r="213" spans="1:12" x14ac:dyDescent="0.2">
      <c r="A213" s="13"/>
      <c r="B213" s="13"/>
      <c r="C213" s="13"/>
      <c r="D213" s="13"/>
      <c r="E213" s="13"/>
      <c r="F213" s="14"/>
      <c r="G213" s="13"/>
      <c r="H213" s="13"/>
      <c r="I213" s="13"/>
      <c r="J213" s="13"/>
      <c r="K213" s="13"/>
      <c r="L213" s="13"/>
    </row>
    <row r="214" spans="1:12" x14ac:dyDescent="0.2">
      <c r="A214" s="13"/>
      <c r="B214" s="13"/>
      <c r="C214" s="13"/>
      <c r="D214" s="13"/>
      <c r="E214" s="13"/>
      <c r="F214" s="14"/>
      <c r="G214" s="13"/>
      <c r="H214" s="13"/>
      <c r="I214" s="13"/>
      <c r="J214" s="13"/>
      <c r="K214" s="13"/>
      <c r="L214" s="13"/>
    </row>
    <row r="215" spans="1:12" x14ac:dyDescent="0.2">
      <c r="A215" s="13"/>
      <c r="B215" s="13"/>
      <c r="C215" s="13"/>
      <c r="D215" s="13"/>
      <c r="E215" s="13"/>
      <c r="F215" s="14"/>
      <c r="G215" s="13"/>
      <c r="H215" s="13"/>
      <c r="I215" s="13"/>
      <c r="J215" s="13"/>
      <c r="K215" s="13"/>
      <c r="L215" s="13"/>
    </row>
    <row r="216" spans="1:12" x14ac:dyDescent="0.2">
      <c r="A216" s="13"/>
      <c r="B216" s="13"/>
      <c r="C216" s="13"/>
      <c r="D216" s="13"/>
      <c r="E216" s="13"/>
      <c r="F216" s="14"/>
      <c r="G216" s="13"/>
      <c r="H216" s="13"/>
      <c r="I216" s="13"/>
      <c r="J216" s="13"/>
      <c r="K216" s="13"/>
      <c r="L216" s="13"/>
    </row>
    <row r="217" spans="1:12" x14ac:dyDescent="0.2">
      <c r="A217" s="13"/>
      <c r="B217" s="13"/>
      <c r="C217" s="13"/>
      <c r="D217" s="13"/>
      <c r="E217" s="13"/>
      <c r="F217" s="14"/>
      <c r="G217" s="13"/>
      <c r="H217" s="13"/>
      <c r="I217" s="13"/>
      <c r="J217" s="13"/>
      <c r="K217" s="13"/>
      <c r="L217" s="13"/>
    </row>
    <row r="218" spans="1:12" x14ac:dyDescent="0.2">
      <c r="A218" s="13"/>
      <c r="B218" s="13"/>
      <c r="C218" s="13"/>
      <c r="D218" s="13"/>
      <c r="E218" s="13"/>
      <c r="F218" s="44"/>
      <c r="G218" s="13"/>
      <c r="H218" s="13"/>
      <c r="I218" s="13"/>
      <c r="J218" s="13"/>
      <c r="K218" s="13"/>
      <c r="L218" s="13"/>
    </row>
    <row r="219" spans="1:12" x14ac:dyDescent="0.2">
      <c r="A219" s="13"/>
      <c r="B219" s="13"/>
      <c r="C219" s="13"/>
      <c r="D219" s="13"/>
      <c r="E219" s="13"/>
      <c r="F219" s="44"/>
      <c r="G219" s="13"/>
      <c r="H219" s="13"/>
      <c r="I219" s="13"/>
      <c r="J219" s="13"/>
      <c r="K219" s="13"/>
      <c r="L219" s="13"/>
    </row>
    <row r="220" spans="1:12" x14ac:dyDescent="0.2">
      <c r="A220" s="13"/>
      <c r="B220" s="13"/>
      <c r="C220" s="13"/>
      <c r="D220" s="13"/>
      <c r="E220" s="13"/>
      <c r="F220" s="44"/>
      <c r="G220" s="13"/>
      <c r="H220" s="13"/>
      <c r="I220" s="13"/>
      <c r="J220" s="13"/>
      <c r="K220" s="13"/>
      <c r="L220" s="13"/>
    </row>
    <row r="221" spans="1:12" x14ac:dyDescent="0.2">
      <c r="A221" s="13"/>
      <c r="B221" s="13"/>
      <c r="C221" s="13"/>
      <c r="D221" s="13"/>
      <c r="E221" s="13"/>
      <c r="F221" s="44"/>
      <c r="G221" s="13"/>
      <c r="H221" s="13"/>
      <c r="I221" s="13"/>
      <c r="J221" s="13"/>
      <c r="K221" s="13"/>
      <c r="L221" s="13"/>
    </row>
    <row r="222" spans="1:12" x14ac:dyDescent="0.2">
      <c r="A222" s="13"/>
      <c r="B222" s="13"/>
      <c r="C222" s="13"/>
      <c r="D222" s="13"/>
      <c r="E222" s="13"/>
      <c r="F222" s="44"/>
      <c r="G222" s="13"/>
      <c r="H222" s="13"/>
      <c r="I222" s="13"/>
      <c r="J222" s="13"/>
      <c r="K222" s="13"/>
      <c r="L222" s="13"/>
    </row>
    <row r="223" spans="1:12" x14ac:dyDescent="0.2">
      <c r="A223" s="13"/>
      <c r="B223" s="13"/>
      <c r="C223" s="13"/>
      <c r="D223" s="13"/>
      <c r="E223" s="13"/>
      <c r="F223" s="44"/>
      <c r="G223" s="13"/>
      <c r="H223" s="13"/>
      <c r="I223" s="13"/>
      <c r="J223" s="13"/>
      <c r="K223" s="13"/>
      <c r="L223" s="13"/>
    </row>
    <row r="224" spans="1:12" x14ac:dyDescent="0.2">
      <c r="A224" s="13"/>
      <c r="B224" s="13"/>
      <c r="C224" s="13"/>
      <c r="D224" s="13"/>
      <c r="E224" s="13"/>
      <c r="F224" s="44"/>
      <c r="G224" s="13"/>
      <c r="H224" s="13"/>
      <c r="I224" s="13"/>
      <c r="J224" s="13"/>
      <c r="K224" s="13"/>
      <c r="L224" s="13"/>
    </row>
    <row r="225" spans="1:12" x14ac:dyDescent="0.2">
      <c r="A225" s="13"/>
      <c r="B225" s="13"/>
      <c r="C225" s="13"/>
      <c r="D225" s="13"/>
      <c r="E225" s="13"/>
      <c r="F225" s="44"/>
      <c r="G225" s="13"/>
      <c r="H225" s="13"/>
      <c r="I225" s="13"/>
      <c r="J225" s="13"/>
      <c r="K225" s="13"/>
      <c r="L225" s="13"/>
    </row>
    <row r="226" spans="1:12" x14ac:dyDescent="0.2">
      <c r="A226" s="13"/>
      <c r="B226" s="13"/>
      <c r="C226" s="13"/>
      <c r="D226" s="13"/>
      <c r="E226" s="13"/>
      <c r="F226" s="44"/>
      <c r="G226" s="13"/>
      <c r="H226" s="13"/>
      <c r="I226" s="13"/>
      <c r="J226" s="13"/>
      <c r="K226" s="13"/>
      <c r="L226" s="13"/>
    </row>
    <row r="227" spans="1:12" x14ac:dyDescent="0.2">
      <c r="A227" s="13"/>
      <c r="B227" s="13"/>
      <c r="C227" s="13"/>
      <c r="D227" s="13"/>
      <c r="E227" s="13"/>
      <c r="F227" s="44"/>
      <c r="G227" s="13"/>
      <c r="H227" s="13"/>
      <c r="I227" s="13"/>
      <c r="J227" s="13"/>
      <c r="K227" s="13"/>
      <c r="L227" s="13"/>
    </row>
    <row r="228" spans="1:12" x14ac:dyDescent="0.2">
      <c r="A228" s="13"/>
      <c r="B228" s="13"/>
      <c r="C228" s="13"/>
      <c r="D228" s="13"/>
      <c r="E228" s="13"/>
      <c r="F228" s="44"/>
      <c r="G228" s="13"/>
      <c r="H228" s="13"/>
      <c r="I228" s="13"/>
      <c r="J228" s="13"/>
      <c r="K228" s="13"/>
      <c r="L228" s="13"/>
    </row>
    <row r="229" spans="1:12" x14ac:dyDescent="0.2">
      <c r="A229" s="13"/>
      <c r="B229" s="13"/>
      <c r="C229" s="13"/>
      <c r="D229" s="13"/>
      <c r="E229" s="13"/>
      <c r="F229" s="44"/>
      <c r="G229" s="13"/>
      <c r="H229" s="13"/>
      <c r="I229" s="13"/>
      <c r="J229" s="13"/>
      <c r="K229" s="13"/>
      <c r="L229" s="13"/>
    </row>
    <row r="230" spans="1:12" x14ac:dyDescent="0.2">
      <c r="A230" s="13"/>
      <c r="B230" s="13"/>
      <c r="C230" s="13"/>
      <c r="D230" s="13"/>
      <c r="E230" s="13"/>
      <c r="F230" s="44"/>
      <c r="G230" s="13"/>
      <c r="H230" s="13"/>
      <c r="I230" s="13"/>
      <c r="J230" s="13"/>
      <c r="K230" s="13"/>
      <c r="L230" s="13"/>
    </row>
    <row r="231" spans="1:12" x14ac:dyDescent="0.2">
      <c r="A231" s="13"/>
      <c r="B231" s="13"/>
      <c r="C231" s="13"/>
      <c r="D231" s="13"/>
      <c r="E231" s="13"/>
      <c r="F231" s="44"/>
      <c r="G231" s="13"/>
      <c r="H231" s="13"/>
      <c r="I231" s="13"/>
      <c r="J231" s="13"/>
      <c r="K231" s="13"/>
      <c r="L231" s="13"/>
    </row>
    <row r="232" spans="1:12" x14ac:dyDescent="0.2">
      <c r="A232" s="13"/>
      <c r="B232" s="13"/>
      <c r="C232" s="13"/>
      <c r="D232" s="13"/>
      <c r="E232" s="13"/>
      <c r="F232" s="44"/>
      <c r="G232" s="13"/>
      <c r="H232" s="13"/>
      <c r="I232" s="13"/>
      <c r="J232" s="13"/>
      <c r="K232" s="13"/>
      <c r="L232" s="13"/>
    </row>
    <row r="233" spans="1:12" x14ac:dyDescent="0.2">
      <c r="A233" s="13"/>
      <c r="B233" s="13"/>
      <c r="C233" s="13"/>
      <c r="D233" s="13"/>
      <c r="E233" s="13"/>
      <c r="F233" s="44"/>
      <c r="G233" s="13"/>
      <c r="H233" s="13"/>
      <c r="I233" s="13"/>
      <c r="J233" s="13"/>
      <c r="K233" s="13"/>
      <c r="L233" s="13"/>
    </row>
    <row r="234" spans="1:12" x14ac:dyDescent="0.2">
      <c r="A234" s="13"/>
      <c r="B234" s="13"/>
      <c r="C234" s="13"/>
      <c r="D234" s="13"/>
      <c r="E234" s="13"/>
      <c r="F234" s="44"/>
      <c r="G234" s="13"/>
      <c r="H234" s="13"/>
      <c r="I234" s="13"/>
      <c r="J234" s="13"/>
      <c r="K234" s="13"/>
      <c r="L234" s="13"/>
    </row>
    <row r="235" spans="1:12" x14ac:dyDescent="0.2">
      <c r="A235" s="13"/>
      <c r="B235" s="13"/>
      <c r="C235" s="13"/>
      <c r="D235" s="13"/>
      <c r="E235" s="13"/>
      <c r="F235" s="44"/>
      <c r="G235" s="13"/>
      <c r="H235" s="13"/>
      <c r="I235" s="13"/>
      <c r="J235" s="13"/>
      <c r="K235" s="13"/>
      <c r="L235" s="13"/>
    </row>
    <row r="236" spans="1:12" x14ac:dyDescent="0.2">
      <c r="A236" s="13"/>
      <c r="B236" s="13"/>
      <c r="C236" s="13"/>
      <c r="D236" s="13"/>
      <c r="E236" s="13"/>
      <c r="F236" s="44"/>
      <c r="G236" s="13"/>
      <c r="H236" s="13"/>
      <c r="I236" s="13"/>
      <c r="J236" s="13"/>
      <c r="K236" s="13"/>
      <c r="L236" s="13"/>
    </row>
    <row r="237" spans="1:12" x14ac:dyDescent="0.2">
      <c r="A237" s="13"/>
      <c r="B237" s="13"/>
      <c r="C237" s="13"/>
      <c r="D237" s="13"/>
      <c r="E237" s="13"/>
      <c r="F237" s="44"/>
      <c r="G237" s="13"/>
      <c r="H237" s="13"/>
      <c r="I237" s="13"/>
      <c r="J237" s="13"/>
      <c r="K237" s="13"/>
      <c r="L237" s="13"/>
    </row>
    <row r="238" spans="1:12" x14ac:dyDescent="0.2">
      <c r="A238" s="13"/>
      <c r="B238" s="13"/>
      <c r="C238" s="13"/>
      <c r="D238" s="13"/>
      <c r="E238" s="13"/>
      <c r="F238" s="44"/>
      <c r="G238" s="13"/>
      <c r="H238" s="13"/>
      <c r="I238" s="13"/>
      <c r="J238" s="13"/>
      <c r="K238" s="13"/>
      <c r="L238" s="13"/>
    </row>
    <row r="239" spans="1:12" x14ac:dyDescent="0.2">
      <c r="A239" s="13"/>
      <c r="B239" s="13"/>
      <c r="C239" s="13"/>
      <c r="D239" s="13"/>
      <c r="E239" s="13"/>
      <c r="F239" s="44"/>
      <c r="G239" s="13"/>
      <c r="H239" s="13"/>
      <c r="I239" s="13"/>
      <c r="J239" s="13"/>
      <c r="K239" s="13"/>
      <c r="L239" s="13"/>
    </row>
    <row r="240" spans="1:12" x14ac:dyDescent="0.2">
      <c r="A240" s="13"/>
      <c r="B240" s="13"/>
      <c r="C240" s="13"/>
      <c r="D240" s="13"/>
      <c r="E240" s="13"/>
      <c r="F240" s="44"/>
      <c r="G240" s="13"/>
      <c r="H240" s="13"/>
      <c r="I240" s="13"/>
      <c r="J240" s="13"/>
      <c r="K240" s="13"/>
      <c r="L240" s="13"/>
    </row>
    <row r="241" spans="1:12" x14ac:dyDescent="0.2">
      <c r="A241" s="13"/>
      <c r="B241" s="13"/>
      <c r="C241" s="13"/>
      <c r="D241" s="13"/>
      <c r="E241" s="13"/>
      <c r="F241" s="44"/>
      <c r="G241" s="13"/>
      <c r="H241" s="13"/>
      <c r="I241" s="13"/>
      <c r="J241" s="13"/>
      <c r="K241" s="13"/>
      <c r="L241" s="13"/>
    </row>
    <row r="242" spans="1:12" x14ac:dyDescent="0.2">
      <c r="A242" s="13"/>
      <c r="B242" s="13"/>
      <c r="C242" s="13"/>
      <c r="D242" s="13"/>
      <c r="E242" s="13"/>
      <c r="F242" s="44"/>
      <c r="G242" s="13"/>
      <c r="H242" s="13"/>
      <c r="I242" s="13"/>
      <c r="J242" s="13"/>
      <c r="K242" s="13"/>
      <c r="L242" s="13"/>
    </row>
    <row r="243" spans="1:12" x14ac:dyDescent="0.2">
      <c r="A243" s="13"/>
      <c r="B243" s="13"/>
      <c r="C243" s="13"/>
      <c r="D243" s="13"/>
      <c r="E243" s="13"/>
      <c r="F243" s="44"/>
      <c r="G243" s="13"/>
      <c r="H243" s="13"/>
      <c r="I243" s="13"/>
      <c r="J243" s="13"/>
      <c r="K243" s="13"/>
      <c r="L243" s="13"/>
    </row>
    <row r="244" spans="1:12" x14ac:dyDescent="0.2">
      <c r="A244" s="13"/>
      <c r="B244" s="13"/>
      <c r="C244" s="13"/>
      <c r="D244" s="13"/>
      <c r="E244" s="13"/>
      <c r="F244" s="44"/>
      <c r="G244" s="13"/>
      <c r="H244" s="13"/>
      <c r="I244" s="13"/>
      <c r="J244" s="13"/>
      <c r="K244" s="13"/>
      <c r="L244" s="13"/>
    </row>
    <row r="245" spans="1:12" x14ac:dyDescent="0.2">
      <c r="A245" s="13"/>
      <c r="B245" s="13"/>
      <c r="C245" s="13"/>
      <c r="D245" s="13"/>
      <c r="E245" s="13"/>
      <c r="F245" s="44"/>
      <c r="G245" s="13"/>
      <c r="H245" s="13"/>
      <c r="I245" s="13"/>
      <c r="J245" s="13"/>
      <c r="K245" s="13"/>
      <c r="L245" s="13"/>
    </row>
    <row r="246" spans="1:12" x14ac:dyDescent="0.2">
      <c r="A246" s="13"/>
      <c r="B246" s="13"/>
      <c r="C246" s="13"/>
      <c r="D246" s="13"/>
      <c r="E246" s="13"/>
      <c r="F246" s="44"/>
      <c r="G246" s="13"/>
      <c r="H246" s="13"/>
      <c r="I246" s="13"/>
      <c r="J246" s="13"/>
      <c r="K246" s="13"/>
      <c r="L246" s="13"/>
    </row>
    <row r="247" spans="1:12" x14ac:dyDescent="0.2">
      <c r="A247" s="13"/>
      <c r="B247" s="13"/>
      <c r="C247" s="13"/>
      <c r="D247" s="13"/>
      <c r="E247" s="13"/>
      <c r="F247" s="44"/>
      <c r="G247" s="13"/>
      <c r="H247" s="13"/>
      <c r="I247" s="13"/>
      <c r="J247" s="13"/>
      <c r="K247" s="13"/>
      <c r="L247" s="13"/>
    </row>
    <row r="248" spans="1:12" x14ac:dyDescent="0.2">
      <c r="A248" s="13"/>
      <c r="B248" s="13"/>
      <c r="C248" s="13"/>
      <c r="D248" s="13"/>
      <c r="E248" s="13"/>
      <c r="F248" s="44"/>
      <c r="G248" s="13"/>
      <c r="H248" s="13"/>
      <c r="I248" s="13"/>
      <c r="J248" s="13"/>
      <c r="K248" s="13"/>
      <c r="L248" s="13"/>
    </row>
    <row r="249" spans="1:12" x14ac:dyDescent="0.2">
      <c r="A249" s="13"/>
      <c r="B249" s="13"/>
      <c r="C249" s="13"/>
      <c r="D249" s="13"/>
      <c r="E249" s="13"/>
      <c r="F249" s="44"/>
      <c r="G249" s="13"/>
      <c r="H249" s="13"/>
      <c r="I249" s="13"/>
      <c r="J249" s="13"/>
      <c r="K249" s="13"/>
      <c r="L249" s="13"/>
    </row>
    <row r="250" spans="1:12" x14ac:dyDescent="0.2">
      <c r="A250" s="13"/>
      <c r="B250" s="13"/>
      <c r="C250" s="13"/>
      <c r="D250" s="13"/>
      <c r="E250" s="13"/>
      <c r="F250" s="44"/>
      <c r="G250" s="13"/>
      <c r="H250" s="13"/>
      <c r="I250" s="13"/>
      <c r="J250" s="13"/>
      <c r="K250" s="13"/>
      <c r="L250" s="13"/>
    </row>
    <row r="251" spans="1:12" x14ac:dyDescent="0.2">
      <c r="A251" s="13"/>
      <c r="B251" s="13"/>
      <c r="C251" s="13"/>
      <c r="D251" s="13"/>
      <c r="E251" s="13"/>
      <c r="F251" s="44"/>
      <c r="G251" s="13"/>
      <c r="H251" s="13"/>
      <c r="I251" s="13"/>
      <c r="J251" s="13"/>
      <c r="K251" s="13"/>
      <c r="L251" s="13"/>
    </row>
    <row r="252" spans="1:12" x14ac:dyDescent="0.2">
      <c r="A252" s="13"/>
      <c r="B252" s="13"/>
      <c r="C252" s="13"/>
      <c r="D252" s="13"/>
      <c r="E252" s="13"/>
      <c r="F252" s="44"/>
      <c r="G252" s="13"/>
      <c r="H252" s="13"/>
      <c r="I252" s="13"/>
      <c r="J252" s="13"/>
      <c r="K252" s="13"/>
      <c r="L252" s="13"/>
    </row>
    <row r="253" spans="1:12" x14ac:dyDescent="0.2">
      <c r="A253" s="13"/>
      <c r="B253" s="13"/>
      <c r="C253" s="13"/>
      <c r="D253" s="13"/>
      <c r="E253" s="13"/>
      <c r="F253" s="44"/>
      <c r="G253" s="13"/>
      <c r="H253" s="13"/>
      <c r="I253" s="13"/>
      <c r="J253" s="13"/>
      <c r="K253" s="13"/>
      <c r="L253" s="13"/>
    </row>
    <row r="254" spans="1:12" x14ac:dyDescent="0.2">
      <c r="A254" s="13"/>
      <c r="B254" s="13"/>
      <c r="C254" s="13"/>
      <c r="D254" s="13"/>
      <c r="E254" s="13"/>
      <c r="F254" s="44"/>
      <c r="G254" s="13"/>
      <c r="H254" s="13"/>
      <c r="I254" s="13"/>
      <c r="J254" s="13"/>
      <c r="K254" s="13"/>
      <c r="L254" s="13"/>
    </row>
    <row r="255" spans="1:12" x14ac:dyDescent="0.2">
      <c r="F255" s="44"/>
    </row>
    <row r="256" spans="1:12" x14ac:dyDescent="0.2">
      <c r="F256" s="44"/>
    </row>
    <row r="257" spans="6:6" x14ac:dyDescent="0.2">
      <c r="F257" s="44"/>
    </row>
    <row r="258" spans="6:6" x14ac:dyDescent="0.2">
      <c r="F258" s="44"/>
    </row>
    <row r="259" spans="6:6" x14ac:dyDescent="0.2">
      <c r="F259" s="44"/>
    </row>
    <row r="260" spans="6:6" x14ac:dyDescent="0.2">
      <c r="F260" s="44"/>
    </row>
    <row r="261" spans="6:6" x14ac:dyDescent="0.2">
      <c r="F261" s="44"/>
    </row>
    <row r="262" spans="6:6" x14ac:dyDescent="0.2">
      <c r="F262" s="44"/>
    </row>
    <row r="263" spans="6:6" x14ac:dyDescent="0.2">
      <c r="F263" s="44"/>
    </row>
    <row r="264" spans="6:6" x14ac:dyDescent="0.2">
      <c r="F264" s="44"/>
    </row>
    <row r="265" spans="6:6" x14ac:dyDescent="0.2">
      <c r="F265" s="44"/>
    </row>
    <row r="266" spans="6:6" x14ac:dyDescent="0.2">
      <c r="F266" s="44"/>
    </row>
    <row r="267" spans="6:6" x14ac:dyDescent="0.2">
      <c r="F267" s="44"/>
    </row>
    <row r="268" spans="6:6" x14ac:dyDescent="0.2">
      <c r="F268" s="44"/>
    </row>
    <row r="269" spans="6:6" x14ac:dyDescent="0.2">
      <c r="F269" s="44"/>
    </row>
    <row r="270" spans="6:6" x14ac:dyDescent="0.2">
      <c r="F270" s="44"/>
    </row>
    <row r="271" spans="6:6" x14ac:dyDescent="0.2">
      <c r="F271" s="44"/>
    </row>
    <row r="272" spans="6:6" x14ac:dyDescent="0.2">
      <c r="F272" s="44"/>
    </row>
  </sheetData>
  <sheetProtection algorithmName="SHA-512" hashValue="v1AviCkeidvEX0MPz6EbunUd6rwNRp+tFPop6YUrmfYVbNxiSq/9L79N8oMfplQLsuH9e9dJeSWjBYdgtguSiw==" saltValue="UpymWRp7eL+QfgiiESVuDA==" spinCount="100000" sheet="1" insertHyperlinks="0" selectLockedCells="1"/>
  <mergeCells count="57">
    <mergeCell ref="B104:M104"/>
    <mergeCell ref="B105:M105"/>
    <mergeCell ref="A73:M73"/>
    <mergeCell ref="B76:M76"/>
    <mergeCell ref="A77:M77"/>
    <mergeCell ref="B99:M99"/>
    <mergeCell ref="B100:M100"/>
    <mergeCell ref="B101:M101"/>
    <mergeCell ref="B102:M102"/>
    <mergeCell ref="B103:M103"/>
    <mergeCell ref="B94:M94"/>
    <mergeCell ref="B95:M95"/>
    <mergeCell ref="B96:M96"/>
    <mergeCell ref="B97:M97"/>
    <mergeCell ref="B98:M98"/>
    <mergeCell ref="B89:M89"/>
    <mergeCell ref="B90:M90"/>
    <mergeCell ref="B91:M91"/>
    <mergeCell ref="B92:M92"/>
    <mergeCell ref="B93:M93"/>
    <mergeCell ref="B84:M84"/>
    <mergeCell ref="B85:M85"/>
    <mergeCell ref="B86:M86"/>
    <mergeCell ref="B87:M87"/>
    <mergeCell ref="B88:M88"/>
    <mergeCell ref="B82:M82"/>
    <mergeCell ref="B83:M83"/>
    <mergeCell ref="G1:L1"/>
    <mergeCell ref="B2:D2"/>
    <mergeCell ref="B4:D4"/>
    <mergeCell ref="B5:D5"/>
    <mergeCell ref="I2:L2"/>
    <mergeCell ref="I4:L4"/>
    <mergeCell ref="I5:L5"/>
    <mergeCell ref="B3:D3"/>
    <mergeCell ref="B7:D7"/>
    <mergeCell ref="B9:D9"/>
    <mergeCell ref="K10:L10"/>
    <mergeCell ref="I3:L3"/>
    <mergeCell ref="B13:I13"/>
    <mergeCell ref="A72:M72"/>
    <mergeCell ref="K6:L6"/>
    <mergeCell ref="K7:L7"/>
    <mergeCell ref="K8:L8"/>
    <mergeCell ref="I9:L9"/>
    <mergeCell ref="B81:M81"/>
    <mergeCell ref="A71:L71"/>
    <mergeCell ref="B79:M79"/>
    <mergeCell ref="B80:M80"/>
    <mergeCell ref="B75:M75"/>
    <mergeCell ref="B78:M78"/>
    <mergeCell ref="B74:M74"/>
    <mergeCell ref="B61:C61"/>
    <mergeCell ref="B63:C63"/>
    <mergeCell ref="A53:G53"/>
    <mergeCell ref="B31:I31"/>
    <mergeCell ref="B8:C8"/>
  </mergeCells>
  <phoneticPr fontId="2" type="noConversion"/>
  <dataValidations disablePrompts="1" count="3">
    <dataValidation type="list" allowBlank="1" showInputMessage="1" showErrorMessage="1" sqref="G55:H55" xr:uid="{00000000-0002-0000-0100-000000000000}">
      <formula1>$D$119:$D$124</formula1>
    </dataValidation>
    <dataValidation type="list" showInputMessage="1" showErrorMessage="1" sqref="D1" xr:uid="{00000000-0002-0000-0100-000001000000}">
      <formula1>$A$119:$A$129</formula1>
    </dataValidation>
    <dataValidation type="list" allowBlank="1" showInputMessage="1" showErrorMessage="1" sqref="F1" xr:uid="{F69577A6-5E36-4E8A-813A-A57F14CEC3B3}">
      <formula1>$A$131:$A$134</formula1>
    </dataValidation>
  </dataValidations>
  <hyperlinks>
    <hyperlink ref="B63" r:id="rId1" xr:uid="{F3DD87DF-8385-4B51-ACDF-692EFA1177E4}"/>
  </hyperlinks>
  <printOptions horizontalCentered="1"/>
  <pageMargins left="0.7" right="0.7" top="0.65" bottom="0.65" header="0.5" footer="0.5"/>
  <pageSetup scale="64" fitToWidth="0" orientation="portrait" r:id="rId2"/>
  <headerFooter alignWithMargins="0">
    <oddFooter>&amp;L&amp;8&amp;F</oddFooter>
  </headerFooter>
  <rowBreaks count="1" manualBreakCount="1">
    <brk id="71" max="11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INSTRUCTIONS FOR USE</vt:lpstr>
      <vt:lpstr>EXHIBITOR ORDER FORM</vt:lpstr>
      <vt:lpstr>PAIEMENT</vt:lpstr>
      <vt:lpstr>'EXHIBITOR ORDER FORM'!Zone_d_impression</vt:lpstr>
    </vt:vector>
  </TitlesOfParts>
  <Company>AVW-TELAV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I.T.Department</dc:creator>
  <cp:lastModifiedBy>Guylaine Feuiltault</cp:lastModifiedBy>
  <cp:lastPrinted>2010-05-06T14:04:44Z</cp:lastPrinted>
  <dcterms:created xsi:type="dcterms:W3CDTF">2007-02-05T22:05:48Z</dcterms:created>
  <dcterms:modified xsi:type="dcterms:W3CDTF">2023-11-09T16:54:08Z</dcterms:modified>
</cp:coreProperties>
</file>